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COME" sheetId="1" r:id="rId4"/>
    <sheet state="visible" name="EXPENSES" sheetId="2" r:id="rId5"/>
  </sheets>
  <definedNames/>
  <calcPr/>
</workbook>
</file>

<file path=xl/sharedStrings.xml><?xml version="1.0" encoding="utf-8"?>
<sst xmlns="http://schemas.openxmlformats.org/spreadsheetml/2006/main" count="142" uniqueCount="96">
  <si>
    <t>IAPSS Budget</t>
  </si>
  <si>
    <t>for the Financial Year of 01/06/2023- 31/05/2024</t>
  </si>
  <si>
    <t>I N C O M E</t>
  </si>
  <si>
    <t>No.</t>
  </si>
  <si>
    <t>Budget Item</t>
  </si>
  <si>
    <t>No. of Items</t>
  </si>
  <si>
    <t>Value per Item</t>
  </si>
  <si>
    <t>Total Amount</t>
  </si>
  <si>
    <t>Remarks</t>
  </si>
  <si>
    <t>1</t>
  </si>
  <si>
    <t>Individual Membership Fees</t>
  </si>
  <si>
    <t>Subtotal:</t>
  </si>
  <si>
    <t>1.1</t>
  </si>
  <si>
    <t>Individual membership fees (regular rate, 1-year)</t>
  </si>
  <si>
    <t>Includes: Europe, RUS, TUR, USA, CND, AUS, NZL, JAP, KOR, SGP, MYS, ISR</t>
  </si>
  <si>
    <t>1.2</t>
  </si>
  <si>
    <t xml:space="preserve">Individual membership fees (regular rate, 2-year) </t>
  </si>
  <si>
    <t>1.3</t>
  </si>
  <si>
    <t>Africa</t>
  </si>
  <si>
    <t>1.4</t>
  </si>
  <si>
    <t>1.5</t>
  </si>
  <si>
    <t>Individual membership fees (discount rate, 1-year)</t>
  </si>
  <si>
    <t>Includes: all other countries</t>
  </si>
  <si>
    <t>1.6</t>
  </si>
  <si>
    <t xml:space="preserve">Individual membership fees (discount rate, 2-year) </t>
  </si>
  <si>
    <t>2</t>
  </si>
  <si>
    <t>Association Membership Fees</t>
  </si>
  <si>
    <t>2.1</t>
  </si>
  <si>
    <t>Association membership fees (regular rate)</t>
  </si>
  <si>
    <t>2.2</t>
  </si>
  <si>
    <t>Association membership fees (discount rate)</t>
  </si>
  <si>
    <t>Includes ll other countries</t>
  </si>
  <si>
    <t>3</t>
  </si>
  <si>
    <t>Event Fees</t>
  </si>
  <si>
    <t>3.1.1</t>
  </si>
  <si>
    <t>World Congres Tickets - Group 1</t>
  </si>
  <si>
    <t>3.1.2</t>
  </si>
  <si>
    <t>World Congres Tickets - Group 2</t>
  </si>
  <si>
    <t>3.1.3</t>
  </si>
  <si>
    <t>World Congres Tickets - Group 3</t>
  </si>
  <si>
    <t>3.2</t>
  </si>
  <si>
    <t>Event Fees Summer School 2023-2023</t>
  </si>
  <si>
    <t>3.3</t>
  </si>
  <si>
    <t>Event Fees Winter School 2024-2024</t>
  </si>
  <si>
    <t>4</t>
  </si>
  <si>
    <t>Other Income</t>
  </si>
  <si>
    <t>4.1</t>
  </si>
  <si>
    <t>Merchandise</t>
  </si>
  <si>
    <t>TOTAL:</t>
  </si>
  <si>
    <t>for the Financial Year of 01/06/2022- 31/05/2023</t>
  </si>
  <si>
    <t>E X P E N S E S</t>
  </si>
  <si>
    <t>Operational administration</t>
  </si>
  <si>
    <t>Administration costs of IAPSS website, other operational softwares</t>
  </si>
  <si>
    <t>Domains, hosting, special technical features, payments facilities, plug-ins, Cross ref etc</t>
  </si>
  <si>
    <t>Corporate fees</t>
  </si>
  <si>
    <t xml:space="preserve">Insurance </t>
  </si>
  <si>
    <t xml:space="preserve">Insurance fees </t>
  </si>
  <si>
    <t>IAPSS Events</t>
  </si>
  <si>
    <t>3.1</t>
  </si>
  <si>
    <t>World Congress 2024</t>
  </si>
  <si>
    <t>Summer School 2024</t>
  </si>
  <si>
    <t>CAD 2,500.00</t>
  </si>
  <si>
    <t>Summer school management and execution</t>
  </si>
  <si>
    <t>Winter School 2024</t>
  </si>
  <si>
    <t>Winter school management and execution</t>
  </si>
  <si>
    <t>Public Relations, Promotion &amp; Marketing: General</t>
  </si>
  <si>
    <t>Flyers</t>
  </si>
  <si>
    <t xml:space="preserve">General IAPSS Flyers, Brochures etc.  </t>
  </si>
  <si>
    <t>4.2</t>
  </si>
  <si>
    <t xml:space="preserve">General additional PR Materials, Marketing </t>
  </si>
  <si>
    <t>4.3</t>
  </si>
  <si>
    <t>Other PR, Merchandising, Marketing for Events</t>
  </si>
  <si>
    <t xml:space="preserve">Study Trips, Seasonal Schools, WC and AC </t>
  </si>
  <si>
    <t>5</t>
  </si>
  <si>
    <t>Financial Administration</t>
  </si>
  <si>
    <t>5.1</t>
  </si>
  <si>
    <t>Bank Account maintenance fees</t>
  </si>
  <si>
    <t>CAD 60.00</t>
  </si>
  <si>
    <t>Annual fees for accounts and cards</t>
  </si>
  <si>
    <t>5.2</t>
  </si>
  <si>
    <t>Payment gateway fees</t>
  </si>
  <si>
    <t>Transaction costs from Stripe</t>
  </si>
  <si>
    <t>External Relations</t>
  </si>
  <si>
    <t>6.1</t>
  </si>
  <si>
    <t xml:space="preserve">Grants to travel and visit events of IAPSS partners for selected members </t>
  </si>
  <si>
    <t>15</t>
  </si>
  <si>
    <t>8</t>
  </si>
  <si>
    <t>Other Expenses</t>
  </si>
  <si>
    <t>8.1</t>
  </si>
  <si>
    <t>Reserves (for risk management)</t>
  </si>
  <si>
    <t>Reserves serving exclusively at long-term</t>
  </si>
  <si>
    <t xml:space="preserve">  </t>
  </si>
  <si>
    <t>OVERALL BUDGET BALANCE at end of mandate</t>
  </si>
  <si>
    <t>INCOME total</t>
  </si>
  <si>
    <t>EXPENSES total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</si>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</sst>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 €&quot;* #,##0.00&quot; &quot;;&quot;-€&quot;* #,##0.00&quot; &quot;;&quot; €&quot;* &quot;-&quot;??&quot; &quot;"/>
    <numFmt numFmtId="165" formatCode="[$CAD]\ #,##0.00"/>
    <numFmt numFmtId="166" formatCode="#,##0.00&quot; &quot;[$€-2];&quot;-&quot;#,##0.00&quot; &quot;[$€-2]"/>
    <numFmt numFmtId="167" formatCode="[$€]#,##0.00"/>
    <numFmt numFmtId="168" formatCode="[$$]#,##0.00"/>
  </numFmts>
  <fonts count="14">
    <font>
      <sz val="10.0"/>
      <color rgb="FF000000"/>
      <name val="Calibri"/>
      <scheme val="minor"/>
    </font>
    <font>
      <b/>
      <sz val="24.0"/>
      <color rgb="FF000000"/>
      <name val="Arial"/>
    </font>
    <font>
      <sz val="10.0"/>
      <color rgb="FF000000"/>
      <name val="Arial"/>
    </font>
    <font>
      <sz val="11.0"/>
      <color rgb="FF000000"/>
      <name val="Arial"/>
    </font>
    <font>
      <b/>
      <sz val="16.0"/>
      <color rgb="FF000000"/>
      <name val="Arial"/>
    </font>
    <font>
      <b/>
      <sz val="11.0"/>
      <color rgb="FF000000"/>
      <name val="Arial"/>
    </font>
    <font>
      <b/>
      <sz val="11.0"/>
      <color rgb="FFFFFFFF"/>
      <name val="Arial"/>
    </font>
    <font/>
    <font>
      <sz val="11.0"/>
      <color rgb="FFB7B7B7"/>
      <name val="Arial"/>
    </font>
    <font>
      <b/>
      <sz val="11.0"/>
      <color rgb="FFB7B7B7"/>
      <name val="Arial"/>
    </font>
    <font>
      <sz val="11.0"/>
      <color theme="1"/>
      <name val="Arial"/>
    </font>
    <font>
      <b/>
      <u/>
      <sz val="11.0"/>
      <color rgb="FF000000"/>
      <name val="Arial"/>
    </font>
    <font>
      <b/>
      <u/>
      <sz val="11.0"/>
      <color rgb="FF000000"/>
      <name val="Arial"/>
    </font>
    <font>
      <b/>
      <sz val="11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B3B3B3"/>
        <bgColor rgb="FFB3B3B3"/>
      </patternFill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</fills>
  <borders count="6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vertical="top"/>
    </xf>
    <xf borderId="0" fillId="0" fontId="2" numFmtId="0" xfId="0" applyFont="1"/>
    <xf borderId="1" fillId="2" fontId="3" numFmtId="0" xfId="0" applyAlignment="1" applyBorder="1" applyFont="1">
      <alignment horizontal="center" vertical="top"/>
    </xf>
    <xf borderId="1" fillId="2" fontId="3" numFmtId="164" xfId="0" applyAlignment="1" applyBorder="1" applyFont="1" applyNumberFormat="1">
      <alignment vertical="top"/>
    </xf>
    <xf borderId="1" fillId="2" fontId="3" numFmtId="0" xfId="0" applyAlignment="1" applyBorder="1" applyFont="1">
      <alignment vertical="top"/>
    </xf>
    <xf borderId="1" fillId="2" fontId="3" numFmtId="0" xfId="0" applyBorder="1" applyFont="1"/>
    <xf borderId="0" fillId="0" fontId="3" numFmtId="0" xfId="0" applyFont="1"/>
    <xf borderId="1" fillId="2" fontId="4" numFmtId="49" xfId="0" applyAlignment="1" applyBorder="1" applyFont="1" applyNumberFormat="1">
      <alignment readingOrder="0" vertical="top"/>
    </xf>
    <xf borderId="1" fillId="2" fontId="5" numFmtId="0" xfId="0" applyAlignment="1" applyBorder="1" applyFont="1">
      <alignment vertical="top"/>
    </xf>
    <xf borderId="1" fillId="2" fontId="3" numFmtId="49" xfId="0" applyAlignment="1" applyBorder="1" applyFont="1" applyNumberFormat="1">
      <alignment vertical="top"/>
    </xf>
    <xf borderId="2" fillId="3" fontId="6" numFmtId="49" xfId="0" applyAlignment="1" applyBorder="1" applyFill="1" applyFont="1" applyNumberFormat="1">
      <alignment horizontal="center"/>
    </xf>
    <xf borderId="3" fillId="0" fontId="7" numFmtId="0" xfId="0" applyBorder="1" applyFont="1"/>
    <xf borderId="4" fillId="0" fontId="7" numFmtId="0" xfId="0" applyBorder="1" applyFont="1"/>
    <xf borderId="1" fillId="2" fontId="8" numFmtId="0" xfId="0" applyBorder="1" applyFont="1"/>
    <xf borderId="0" fillId="0" fontId="8" numFmtId="0" xfId="0" applyFont="1"/>
    <xf borderId="5" fillId="4" fontId="5" numFmtId="49" xfId="0" applyAlignment="1" applyBorder="1" applyFill="1" applyFont="1" applyNumberFormat="1">
      <alignment shrinkToFit="0" vertical="top" wrapText="1"/>
    </xf>
    <xf borderId="5" fillId="4" fontId="5" numFmtId="49" xfId="0" applyAlignment="1" applyBorder="1" applyFont="1" applyNumberFormat="1">
      <alignment horizontal="center" shrinkToFit="0" vertical="top" wrapText="1"/>
    </xf>
    <xf borderId="5" fillId="4" fontId="5" numFmtId="49" xfId="0" applyAlignment="1" applyBorder="1" applyFont="1" applyNumberFormat="1">
      <alignment horizontal="left" shrinkToFit="0" vertical="top" wrapText="1"/>
    </xf>
    <xf borderId="1" fillId="2" fontId="8" numFmtId="0" xfId="0" applyAlignment="1" applyBorder="1" applyFont="1">
      <alignment shrinkToFit="0" vertical="center" wrapText="1"/>
    </xf>
    <xf borderId="5" fillId="5" fontId="5" numFmtId="49" xfId="0" applyAlignment="1" applyBorder="1" applyFill="1" applyFont="1" applyNumberFormat="1">
      <alignment horizontal="left" shrinkToFit="0" vertical="top" wrapText="1"/>
    </xf>
    <xf borderId="5" fillId="5" fontId="5" numFmtId="0" xfId="0" applyAlignment="1" applyBorder="1" applyFont="1">
      <alignment shrinkToFit="0" vertical="top" wrapText="1"/>
    </xf>
    <xf borderId="5" fillId="5" fontId="5" numFmtId="0" xfId="0" applyAlignment="1" applyBorder="1" applyFont="1">
      <alignment horizontal="center" shrinkToFit="0" vertical="top" wrapText="1"/>
    </xf>
    <xf borderId="5" fillId="5" fontId="5" numFmtId="49" xfId="0" applyAlignment="1" applyBorder="1" applyFont="1" applyNumberFormat="1">
      <alignment horizontal="right" shrinkToFit="0" vertical="top" wrapText="1"/>
    </xf>
    <xf borderId="5" fillId="5" fontId="5" numFmtId="165" xfId="0" applyAlignment="1" applyBorder="1" applyFont="1" applyNumberFormat="1">
      <alignment horizontal="center" shrinkToFit="0" vertical="top" wrapText="1"/>
    </xf>
    <xf borderId="5" fillId="5" fontId="3" numFmtId="10" xfId="0" applyAlignment="1" applyBorder="1" applyFont="1" applyNumberFormat="1">
      <alignment shrinkToFit="0" vertical="top" wrapText="1"/>
    </xf>
    <xf borderId="1" fillId="2" fontId="8" numFmtId="0" xfId="0" applyAlignment="1" applyBorder="1" applyFont="1">
      <alignment shrinkToFit="0" wrapText="1"/>
    </xf>
    <xf borderId="5" fillId="6" fontId="3" numFmtId="49" xfId="0" applyAlignment="1" applyBorder="1" applyFill="1" applyFont="1" applyNumberFormat="1">
      <alignment shrinkToFit="0" vertical="top" wrapText="1"/>
    </xf>
    <xf borderId="5" fillId="6" fontId="3" numFmtId="0" xfId="0" applyAlignment="1" applyBorder="1" applyFont="1">
      <alignment horizontal="center" readingOrder="0" shrinkToFit="0" vertical="top" wrapText="1"/>
    </xf>
    <xf borderId="5" fillId="6" fontId="3" numFmtId="165" xfId="0" applyAlignment="1" applyBorder="1" applyFont="1" applyNumberFormat="1">
      <alignment horizontal="center" shrinkToFit="0" vertical="top" wrapText="1"/>
    </xf>
    <xf borderId="0" fillId="0" fontId="8" numFmtId="0" xfId="0" applyAlignment="1" applyFont="1">
      <alignment horizontal="center"/>
    </xf>
    <xf borderId="5" fillId="5" fontId="5" numFmtId="49" xfId="0" applyAlignment="1" applyBorder="1" applyFont="1" applyNumberFormat="1">
      <alignment shrinkToFit="0" vertical="top" wrapText="1"/>
    </xf>
    <xf borderId="5" fillId="6" fontId="3" numFmtId="0" xfId="0" applyAlignment="1" applyBorder="1" applyFont="1">
      <alignment horizontal="center" shrinkToFit="0" vertical="top" wrapText="1"/>
    </xf>
    <xf borderId="0" fillId="0" fontId="9" numFmtId="0" xfId="0" applyFont="1"/>
    <xf borderId="1" fillId="2" fontId="3" numFmtId="0" xfId="0" applyAlignment="1" applyBorder="1" applyFont="1">
      <alignment shrinkToFit="0" vertical="center" wrapText="1"/>
    </xf>
    <xf borderId="1" fillId="2" fontId="3" numFmtId="0" xfId="0" applyAlignment="1" applyBorder="1" applyFont="1">
      <alignment shrinkToFit="0" wrapText="1"/>
    </xf>
    <xf borderId="5" fillId="6" fontId="3" numFmtId="49" xfId="0" applyAlignment="1" applyBorder="1" applyFont="1" applyNumberFormat="1">
      <alignment readingOrder="0" shrinkToFit="0" vertical="top" wrapText="1"/>
    </xf>
    <xf borderId="5" fillId="6" fontId="3" numFmtId="165" xfId="0" applyAlignment="1" applyBorder="1" applyFont="1" applyNumberFormat="1">
      <alignment horizontal="center" readingOrder="0" shrinkToFit="0" vertical="top" wrapText="1"/>
    </xf>
    <xf borderId="0" fillId="6" fontId="10" numFmtId="165" xfId="0" applyAlignment="1" applyFont="1" applyNumberFormat="1">
      <alignment horizontal="center" readingOrder="0"/>
    </xf>
    <xf borderId="5" fillId="6" fontId="3" numFmtId="0" xfId="0" applyAlignment="1" applyBorder="1" applyFont="1">
      <alignment shrinkToFit="0" vertical="top" wrapText="1"/>
    </xf>
    <xf borderId="5" fillId="5" fontId="5" numFmtId="166" xfId="0" applyAlignment="1" applyBorder="1" applyFont="1" applyNumberFormat="1">
      <alignment horizontal="left" shrinkToFit="0" vertical="top" wrapText="1"/>
    </xf>
    <xf borderId="5" fillId="5" fontId="5" numFmtId="166" xfId="0" applyAlignment="1" applyBorder="1" applyFont="1" applyNumberFormat="1">
      <alignment horizontal="center" shrinkToFit="0" vertical="top" wrapText="1"/>
    </xf>
    <xf borderId="1" fillId="2" fontId="3" numFmtId="49" xfId="0" applyAlignment="1" applyBorder="1" applyFont="1" applyNumberFormat="1">
      <alignment shrinkToFit="0" vertical="top" wrapText="1"/>
    </xf>
    <xf borderId="1" fillId="2" fontId="3" numFmtId="0" xfId="0" applyAlignment="1" applyBorder="1" applyFont="1">
      <alignment shrinkToFit="0" vertical="top" wrapText="1"/>
    </xf>
    <xf borderId="1" fillId="2" fontId="3" numFmtId="0" xfId="0" applyAlignment="1" applyBorder="1" applyFont="1">
      <alignment horizontal="center" shrinkToFit="0" vertical="top" wrapText="1"/>
    </xf>
    <xf borderId="1" fillId="5" fontId="5" numFmtId="49" xfId="0" applyAlignment="1" applyBorder="1" applyFont="1" applyNumberFormat="1">
      <alignment horizontal="center" shrinkToFit="0" vertical="top" wrapText="1"/>
    </xf>
    <xf borderId="1" fillId="5" fontId="11" numFmtId="165" xfId="0" applyAlignment="1" applyBorder="1" applyFont="1" applyNumberFormat="1">
      <alignment horizontal="center" shrinkToFit="0" vertical="top" wrapText="1"/>
    </xf>
    <xf borderId="1" fillId="2" fontId="5" numFmtId="164" xfId="0" applyAlignment="1" applyBorder="1" applyFont="1" applyNumberFormat="1">
      <alignment horizontal="center" shrinkToFit="0" vertical="top" wrapText="1"/>
    </xf>
    <xf borderId="1" fillId="2" fontId="12" numFmtId="164" xfId="0" applyAlignment="1" applyBorder="1" applyFont="1" applyNumberFormat="1">
      <alignment horizontal="center" shrinkToFit="0" vertical="top" wrapText="1"/>
    </xf>
    <xf borderId="1" fillId="2" fontId="3" numFmtId="164" xfId="0" applyAlignment="1" applyBorder="1" applyFont="1" applyNumberFormat="1">
      <alignment horizontal="center" shrinkToFit="0" vertical="top" wrapText="1"/>
    </xf>
    <xf borderId="0" fillId="0" fontId="3" numFmtId="0" xfId="0" applyAlignment="1" applyFont="1">
      <alignment vertical="top"/>
    </xf>
    <xf borderId="0" fillId="0" fontId="3" numFmtId="0" xfId="0" applyAlignment="1" applyFont="1">
      <alignment horizontal="center" vertical="top"/>
    </xf>
    <xf borderId="1" fillId="2" fontId="4" numFmtId="49" xfId="0" applyAlignment="1" applyBorder="1" applyFont="1" applyNumberFormat="1">
      <alignment vertical="top"/>
    </xf>
    <xf borderId="1" fillId="2" fontId="3" numFmtId="49" xfId="0" applyAlignment="1" applyBorder="1" applyFont="1" applyNumberFormat="1">
      <alignment horizontal="center" shrinkToFit="0" vertical="top" wrapText="1"/>
    </xf>
    <xf borderId="1" fillId="2" fontId="3" numFmtId="167" xfId="0" applyAlignment="1" applyBorder="1" applyFont="1" applyNumberFormat="1">
      <alignment horizontal="right" shrinkToFit="0" vertical="top" wrapText="1"/>
    </xf>
    <xf borderId="0" fillId="0" fontId="10" numFmtId="0" xfId="0" applyFont="1"/>
    <xf borderId="5" fillId="4" fontId="5" numFmtId="167" xfId="0" applyAlignment="1" applyBorder="1" applyFont="1" applyNumberFormat="1">
      <alignment horizontal="right" shrinkToFit="0" vertical="top" wrapText="1"/>
    </xf>
    <xf borderId="5" fillId="5" fontId="3" numFmtId="49" xfId="0" applyAlignment="1" applyBorder="1" applyFont="1" applyNumberFormat="1">
      <alignment horizontal="center" shrinkToFit="0" vertical="top" wrapText="1"/>
    </xf>
    <xf borderId="5" fillId="5" fontId="5" numFmtId="167" xfId="0" applyAlignment="1" applyBorder="1" applyFont="1" applyNumberFormat="1">
      <alignment horizontal="right" shrinkToFit="0" vertical="top" wrapText="1"/>
    </xf>
    <xf borderId="5" fillId="6" fontId="3" numFmtId="49" xfId="0" applyAlignment="1" applyBorder="1" applyFont="1" applyNumberFormat="1">
      <alignment horizontal="center" shrinkToFit="0" vertical="top" wrapText="1"/>
    </xf>
    <xf borderId="5" fillId="6" fontId="10" numFmtId="49" xfId="0" applyAlignment="1" applyBorder="1" applyFont="1" applyNumberFormat="1">
      <alignment readingOrder="0" shrinkToFit="0" vertical="top" wrapText="1"/>
    </xf>
    <xf borderId="5" fillId="5" fontId="13" numFmtId="49" xfId="0" applyAlignment="1" applyBorder="1" applyFont="1" applyNumberFormat="1">
      <alignment shrinkToFit="0" vertical="top" wrapText="1"/>
    </xf>
    <xf borderId="5" fillId="5" fontId="13" numFmtId="49" xfId="0" applyAlignment="1" applyBorder="1" applyFont="1" applyNumberFormat="1">
      <alignment readingOrder="0" shrinkToFit="0" vertical="top" wrapText="1"/>
    </xf>
    <xf borderId="5" fillId="5" fontId="10" numFmtId="0" xfId="0" applyAlignment="1" applyBorder="1" applyFont="1">
      <alignment horizontal="center" shrinkToFit="0" vertical="top" wrapText="1"/>
    </xf>
    <xf borderId="5" fillId="5" fontId="13" numFmtId="49" xfId="0" applyAlignment="1" applyBorder="1" applyFont="1" applyNumberFormat="1">
      <alignment horizontal="right" shrinkToFit="0" vertical="top" wrapText="1"/>
    </xf>
    <xf borderId="5" fillId="5" fontId="10" numFmtId="10" xfId="0" applyAlignment="1" applyBorder="1" applyFont="1" applyNumberFormat="1">
      <alignment shrinkToFit="0" vertical="top" wrapText="1"/>
    </xf>
    <xf borderId="1" fillId="2" fontId="10" numFmtId="0" xfId="0" applyAlignment="1" applyBorder="1" applyFont="1">
      <alignment shrinkToFit="0" vertical="center" wrapText="1"/>
    </xf>
    <xf borderId="5" fillId="6" fontId="10" numFmtId="49" xfId="0" applyAlignment="1" applyBorder="1" applyFont="1" applyNumberFormat="1">
      <alignment shrinkToFit="0" vertical="top" wrapText="1"/>
    </xf>
    <xf borderId="5" fillId="6" fontId="10" numFmtId="0" xfId="0" applyAlignment="1" applyBorder="1" applyFont="1">
      <alignment horizontal="center" shrinkToFit="0" vertical="top" wrapText="1"/>
    </xf>
    <xf borderId="5" fillId="4" fontId="10" numFmtId="49" xfId="0" applyAlignment="1" applyBorder="1" applyFont="1" applyNumberFormat="1">
      <alignment shrinkToFit="0" vertical="top" wrapText="1"/>
    </xf>
    <xf borderId="5" fillId="4" fontId="10" numFmtId="49" xfId="0" applyAlignment="1" applyBorder="1" applyFont="1" applyNumberFormat="1">
      <alignment readingOrder="0" shrinkToFit="0" vertical="top" wrapText="1"/>
    </xf>
    <xf borderId="5" fillId="4" fontId="10" numFmtId="0" xfId="0" applyAlignment="1" applyBorder="1" applyFont="1">
      <alignment horizontal="center" readingOrder="0" shrinkToFit="0" vertical="top" wrapText="1"/>
    </xf>
    <xf borderId="5" fillId="4" fontId="3" numFmtId="165" xfId="0" applyAlignment="1" applyBorder="1" applyFont="1" applyNumberFormat="1">
      <alignment horizontal="center" readingOrder="0" shrinkToFit="0" vertical="top" wrapText="1"/>
    </xf>
    <xf borderId="5" fillId="4" fontId="3" numFmtId="165" xfId="0" applyAlignment="1" applyBorder="1" applyFont="1" applyNumberFormat="1">
      <alignment horizontal="center" shrinkToFit="0" vertical="top" wrapText="1"/>
    </xf>
    <xf borderId="5" fillId="5" fontId="3" numFmtId="49" xfId="0" applyAlignment="1" applyBorder="1" applyFont="1" applyNumberFormat="1">
      <alignment readingOrder="0" shrinkToFit="0" vertical="top" wrapText="1"/>
    </xf>
    <xf borderId="5" fillId="5" fontId="3" numFmtId="49" xfId="0" applyAlignment="1" applyBorder="1" applyFont="1" applyNumberFormat="1">
      <alignment horizontal="center" readingOrder="0" shrinkToFit="0" vertical="top" wrapText="1"/>
    </xf>
    <xf borderId="5" fillId="5" fontId="3" numFmtId="167" xfId="0" applyAlignment="1" applyBorder="1" applyFont="1" applyNumberFormat="1">
      <alignment horizontal="center" readingOrder="0" shrinkToFit="0" vertical="top" wrapText="1"/>
    </xf>
    <xf borderId="5" fillId="5" fontId="3" numFmtId="165" xfId="0" applyAlignment="1" applyBorder="1" applyFont="1" applyNumberFormat="1">
      <alignment horizontal="center" readingOrder="0" shrinkToFit="0" vertical="top" wrapText="1"/>
    </xf>
    <xf borderId="5" fillId="5" fontId="3" numFmtId="0" xfId="0" applyAlignment="1" applyBorder="1" applyFont="1">
      <alignment readingOrder="0" shrinkToFit="0" vertical="top" wrapText="1"/>
    </xf>
    <xf borderId="5" fillId="5" fontId="3" numFmtId="167" xfId="0" applyAlignment="1" applyBorder="1" applyFont="1" applyNumberFormat="1">
      <alignment horizontal="center" readingOrder="0" shrinkToFit="0" vertical="top" wrapText="1"/>
    </xf>
    <xf borderId="5" fillId="6" fontId="3" numFmtId="0" xfId="0" applyAlignment="1" applyBorder="1" applyFont="1">
      <alignment readingOrder="0" shrinkToFit="0" vertical="top" wrapText="1"/>
    </xf>
    <xf borderId="5" fillId="5" fontId="5" numFmtId="0" xfId="0" applyAlignment="1" applyBorder="1" applyFont="1">
      <alignment horizontal="left" shrinkToFit="0" vertical="top" wrapText="1"/>
    </xf>
    <xf borderId="5" fillId="5" fontId="5" numFmtId="49" xfId="0" applyAlignment="1" applyBorder="1" applyFont="1" applyNumberFormat="1">
      <alignment horizontal="center" shrinkToFit="0" vertical="top" wrapText="1"/>
    </xf>
    <xf borderId="5" fillId="6" fontId="3" numFmtId="49" xfId="0" applyAlignment="1" applyBorder="1" applyFont="1" applyNumberFormat="1">
      <alignment shrinkToFit="0" vertical="center" wrapText="1"/>
    </xf>
    <xf borderId="5" fillId="6" fontId="3" numFmtId="49" xfId="0" applyAlignment="1" applyBorder="1" applyFont="1" applyNumberFormat="1">
      <alignment horizontal="center" readingOrder="0" shrinkToFit="0" vertical="top" wrapText="1"/>
    </xf>
    <xf borderId="5" fillId="6" fontId="3" numFmtId="168" xfId="0" applyAlignment="1" applyBorder="1" applyFont="1" applyNumberFormat="1">
      <alignment horizontal="center" shrinkToFit="0" vertical="top" wrapText="1"/>
    </xf>
    <xf borderId="5" fillId="5" fontId="3" numFmtId="165" xfId="0" applyAlignment="1" applyBorder="1" applyFont="1" applyNumberFormat="1">
      <alignment horizontal="center" shrinkToFit="0" vertical="top" wrapText="1"/>
    </xf>
    <xf borderId="1" fillId="4" fontId="5" numFmtId="167" xfId="0" applyAlignment="1" applyBorder="1" applyFont="1" applyNumberFormat="1">
      <alignment horizontal="right" shrinkToFit="0" vertical="top" wrapText="1"/>
    </xf>
    <xf borderId="1" fillId="4" fontId="5" numFmtId="49" xfId="0" applyAlignment="1" applyBorder="1" applyFont="1" applyNumberFormat="1">
      <alignment shrinkToFit="0" vertical="top" wrapText="1"/>
    </xf>
    <xf borderId="2" fillId="4" fontId="5" numFmtId="49" xfId="0" applyAlignment="1" applyBorder="1" applyFont="1" applyNumberFormat="1">
      <alignment horizontal="left" shrinkToFit="0" vertical="top" wrapText="1"/>
    </xf>
    <xf borderId="1" fillId="6" fontId="3" numFmtId="49" xfId="0" applyAlignment="1" applyBorder="1" applyFont="1" applyNumberFormat="1">
      <alignment shrinkToFit="0" vertical="top" wrapText="1"/>
    </xf>
    <xf borderId="1" fillId="6" fontId="3" numFmtId="49" xfId="0" applyAlignment="1" applyBorder="1" applyFont="1" applyNumberFormat="1">
      <alignment horizontal="center" shrinkToFit="0" vertical="top" wrapText="1"/>
    </xf>
    <xf borderId="1" fillId="6" fontId="3" numFmtId="167" xfId="0" applyAlignment="1" applyBorder="1" applyFont="1" applyNumberFormat="1">
      <alignment horizontal="right" shrinkToFit="0" vertical="top" wrapText="1"/>
    </xf>
    <xf borderId="1" fillId="4" fontId="5" numFmtId="49" xfId="0" applyAlignment="1" applyBorder="1" applyFont="1" applyNumberFormat="1">
      <alignment horizontal="center" shrinkToFit="0" vertical="top" wrapText="1"/>
    </xf>
    <xf borderId="0" fillId="0" fontId="3" numFmtId="49" xfId="0" applyAlignment="1" applyFont="1" applyNumberFormat="1">
      <alignment horizontal="center" vertical="top"/>
    </xf>
    <xf borderId="0" fillId="0" fontId="3" numFmtId="167" xfId="0" applyAlignment="1" applyFont="1" applyNumberFormat="1">
      <alignment horizontal="righ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6.71"/>
    <col customWidth="1" min="2" max="2" width="48.29"/>
    <col customWidth="1" min="3" max="3" width="6.86"/>
    <col customWidth="1" min="4" max="4" width="15.14"/>
    <col customWidth="1" min="5" max="5" width="30.14"/>
    <col customWidth="1" min="6" max="6" width="69.29"/>
    <col customWidth="1" min="7" max="7" width="11.43"/>
    <col customWidth="1" min="8" max="26" width="17.29"/>
  </cols>
  <sheetData>
    <row r="1" ht="30.75" customHeight="1">
      <c r="A1" s="1" t="s">
        <v>0</v>
      </c>
      <c r="B1" s="2"/>
      <c r="C1" s="3"/>
      <c r="D1" s="4"/>
      <c r="E1" s="4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1.0" customHeight="1">
      <c r="A2" s="8" t="s">
        <v>1</v>
      </c>
      <c r="B2" s="2"/>
      <c r="C2" s="3"/>
      <c r="D2" s="4"/>
      <c r="E2" s="4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9"/>
      <c r="B3" s="2"/>
      <c r="C3" s="3"/>
      <c r="D3" s="4"/>
      <c r="E3" s="4"/>
      <c r="F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0"/>
      <c r="B4" s="5"/>
      <c r="C4" s="3"/>
      <c r="D4" s="4"/>
      <c r="E4" s="4"/>
      <c r="F4" s="5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1" t="s">
        <v>2</v>
      </c>
      <c r="B5" s="12"/>
      <c r="C5" s="12"/>
      <c r="D5" s="12"/>
      <c r="E5" s="12"/>
      <c r="F5" s="13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9.75" customHeight="1">
      <c r="A6" s="10"/>
      <c r="B6" s="5"/>
      <c r="C6" s="3"/>
      <c r="D6" s="4"/>
      <c r="E6" s="4"/>
      <c r="F6" s="5"/>
      <c r="G6" s="14"/>
      <c r="H6" s="1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43.5" customHeight="1">
      <c r="A7" s="16" t="s">
        <v>3</v>
      </c>
      <c r="B7" s="16" t="s">
        <v>4</v>
      </c>
      <c r="C7" s="17" t="s">
        <v>5</v>
      </c>
      <c r="D7" s="18" t="s">
        <v>6</v>
      </c>
      <c r="E7" s="16" t="s">
        <v>7</v>
      </c>
      <c r="F7" s="18" t="s">
        <v>8</v>
      </c>
      <c r="G7" s="19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20" t="s">
        <v>9</v>
      </c>
      <c r="B8" s="21" t="s">
        <v>10</v>
      </c>
      <c r="C8" s="22">
        <f>SUM(C9:C14)</f>
        <v>180</v>
      </c>
      <c r="D8" s="23" t="s">
        <v>11</v>
      </c>
      <c r="E8" s="24">
        <f>SUM(E9:E14)</f>
        <v>2635</v>
      </c>
      <c r="F8" s="25"/>
      <c r="G8" s="26"/>
      <c r="H8" s="1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7.75" customHeight="1">
      <c r="A9" s="27" t="s">
        <v>12</v>
      </c>
      <c r="B9" s="27" t="s">
        <v>13</v>
      </c>
      <c r="C9" s="28">
        <v>75.0</v>
      </c>
      <c r="D9" s="29">
        <v>18.0</v>
      </c>
      <c r="E9" s="29">
        <f t="shared" ref="E9:E10" si="1">D9*C9</f>
        <v>1350</v>
      </c>
      <c r="F9" s="27" t="s">
        <v>14</v>
      </c>
      <c r="G9" s="30"/>
      <c r="H9" s="3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9.25" customHeight="1">
      <c r="A10" s="27" t="s">
        <v>15</v>
      </c>
      <c r="B10" s="27" t="s">
        <v>16</v>
      </c>
      <c r="C10" s="28">
        <v>25.0</v>
      </c>
      <c r="D10" s="29">
        <v>20.0</v>
      </c>
      <c r="E10" s="29">
        <f t="shared" si="1"/>
        <v>500</v>
      </c>
      <c r="F10" s="27" t="s">
        <v>14</v>
      </c>
      <c r="G10" s="30"/>
      <c r="H10" s="3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9.25" customHeight="1">
      <c r="A11" s="27" t="s">
        <v>17</v>
      </c>
      <c r="B11" s="27" t="s">
        <v>13</v>
      </c>
      <c r="C11" s="28">
        <v>10.0</v>
      </c>
      <c r="D11" s="29">
        <v>3.0</v>
      </c>
      <c r="E11" s="29">
        <f t="shared" ref="E11:E12" si="2">C11*D11</f>
        <v>30</v>
      </c>
      <c r="F11" s="27" t="s">
        <v>18</v>
      </c>
      <c r="G11" s="30"/>
      <c r="H11" s="3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9.25" customHeight="1">
      <c r="A12" s="27" t="s">
        <v>19</v>
      </c>
      <c r="B12" s="27" t="s">
        <v>16</v>
      </c>
      <c r="C12" s="28">
        <v>5.0</v>
      </c>
      <c r="D12" s="29">
        <v>6.0</v>
      </c>
      <c r="E12" s="29">
        <f t="shared" si="2"/>
        <v>30</v>
      </c>
      <c r="F12" s="27" t="s">
        <v>18</v>
      </c>
      <c r="G12" s="30"/>
      <c r="H12" s="3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8.5" customHeight="1">
      <c r="A13" s="27" t="s">
        <v>20</v>
      </c>
      <c r="B13" s="27" t="s">
        <v>21</v>
      </c>
      <c r="C13" s="28">
        <v>50.0</v>
      </c>
      <c r="D13" s="29">
        <v>10.0</v>
      </c>
      <c r="E13" s="29">
        <f t="shared" ref="E13:E14" si="3">D13*C13</f>
        <v>500</v>
      </c>
      <c r="F13" s="27" t="s">
        <v>22</v>
      </c>
      <c r="G13" s="30"/>
      <c r="H13" s="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9.25" customHeight="1">
      <c r="A14" s="27" t="s">
        <v>23</v>
      </c>
      <c r="B14" s="27" t="s">
        <v>24</v>
      </c>
      <c r="C14" s="28">
        <v>15.0</v>
      </c>
      <c r="D14" s="29">
        <v>15.0</v>
      </c>
      <c r="E14" s="29">
        <f t="shared" si="3"/>
        <v>225</v>
      </c>
      <c r="F14" s="27" t="s">
        <v>22</v>
      </c>
      <c r="G14" s="30"/>
      <c r="H14" s="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20" t="s">
        <v>25</v>
      </c>
      <c r="B15" s="31" t="s">
        <v>26</v>
      </c>
      <c r="C15" s="22"/>
      <c r="D15" s="23" t="s">
        <v>11</v>
      </c>
      <c r="E15" s="24">
        <f>SUM(E16:E17)</f>
        <v>700</v>
      </c>
      <c r="F15" s="25"/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7.0" customHeight="1">
      <c r="A16" s="27" t="s">
        <v>27</v>
      </c>
      <c r="B16" s="27" t="s">
        <v>28</v>
      </c>
      <c r="C16" s="32">
        <v>4.0</v>
      </c>
      <c r="D16" s="29">
        <v>150.0</v>
      </c>
      <c r="E16" s="29">
        <f t="shared" ref="E16:E17" si="4">D16*C16</f>
        <v>600</v>
      </c>
      <c r="F16" s="27" t="s">
        <v>14</v>
      </c>
      <c r="G16" s="19"/>
      <c r="H16" s="33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8.75" customHeight="1">
      <c r="A17" s="27" t="s">
        <v>29</v>
      </c>
      <c r="B17" s="27" t="s">
        <v>30</v>
      </c>
      <c r="C17" s="32">
        <v>1.0</v>
      </c>
      <c r="D17" s="29">
        <v>100.0</v>
      </c>
      <c r="E17" s="29">
        <f t="shared" si="4"/>
        <v>100</v>
      </c>
      <c r="F17" s="27" t="s">
        <v>31</v>
      </c>
      <c r="G17" s="3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31" t="s">
        <v>32</v>
      </c>
      <c r="B18" s="21" t="s">
        <v>33</v>
      </c>
      <c r="C18" s="22">
        <f>SUM(C19:C23)</f>
        <v>125</v>
      </c>
      <c r="D18" s="23" t="s">
        <v>11</v>
      </c>
      <c r="E18" s="24">
        <f>SUM(E19:E23)</f>
        <v>19170</v>
      </c>
      <c r="F18" s="25"/>
      <c r="G18" s="3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36" t="s">
        <v>34</v>
      </c>
      <c r="B19" s="36" t="s">
        <v>35</v>
      </c>
      <c r="C19" s="28">
        <v>50.0</v>
      </c>
      <c r="D19" s="37">
        <v>148.0</v>
      </c>
      <c r="E19" s="38">
        <f t="shared" ref="E19:E23" si="5">C19*D19</f>
        <v>7400</v>
      </c>
      <c r="F19" s="39"/>
      <c r="G19" s="3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36" t="s">
        <v>36</v>
      </c>
      <c r="B20" s="36" t="s">
        <v>37</v>
      </c>
      <c r="C20" s="28">
        <v>20.0</v>
      </c>
      <c r="D20" s="37">
        <v>118.0</v>
      </c>
      <c r="E20" s="29">
        <f t="shared" si="5"/>
        <v>2360</v>
      </c>
      <c r="F20" s="39"/>
      <c r="G20" s="3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36" t="s">
        <v>38</v>
      </c>
      <c r="B21" s="36" t="s">
        <v>39</v>
      </c>
      <c r="C21" s="28">
        <v>20.0</v>
      </c>
      <c r="D21" s="37">
        <v>83.0</v>
      </c>
      <c r="E21" s="29">
        <f t="shared" si="5"/>
        <v>1660</v>
      </c>
      <c r="F21" s="39"/>
      <c r="G21" s="3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36" t="s">
        <v>40</v>
      </c>
      <c r="B22" s="36" t="s">
        <v>41</v>
      </c>
      <c r="C22" s="28">
        <v>20.0</v>
      </c>
      <c r="D22" s="37">
        <v>200.0</v>
      </c>
      <c r="E22" s="29">
        <f t="shared" si="5"/>
        <v>4000</v>
      </c>
      <c r="F22" s="39"/>
      <c r="G22" s="3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36" t="s">
        <v>42</v>
      </c>
      <c r="B23" s="36" t="s">
        <v>43</v>
      </c>
      <c r="C23" s="32">
        <v>15.0</v>
      </c>
      <c r="D23" s="37">
        <v>250.0</v>
      </c>
      <c r="E23" s="29">
        <f t="shared" si="5"/>
        <v>3750</v>
      </c>
      <c r="F23" s="39"/>
      <c r="G23" s="3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31" t="s">
        <v>44</v>
      </c>
      <c r="B24" s="40" t="s">
        <v>45</v>
      </c>
      <c r="C24" s="41"/>
      <c r="D24" s="23" t="s">
        <v>11</v>
      </c>
      <c r="E24" s="24">
        <f>SUM(E25)</f>
        <v>75</v>
      </c>
      <c r="F24" s="25"/>
      <c r="G24" s="3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4.0" customHeight="1">
      <c r="A25" s="27" t="s">
        <v>46</v>
      </c>
      <c r="B25" s="36" t="s">
        <v>47</v>
      </c>
      <c r="C25" s="28">
        <v>5.0</v>
      </c>
      <c r="D25" s="29">
        <v>15.0</v>
      </c>
      <c r="E25" s="29">
        <f>C25*D25</f>
        <v>75</v>
      </c>
      <c r="F25" s="27"/>
      <c r="G25" s="3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42"/>
      <c r="B26" s="43"/>
      <c r="C26" s="44"/>
      <c r="D26" s="45" t="s">
        <v>48</v>
      </c>
      <c r="E26" s="46">
        <f>E24+E18+E15+E8</f>
        <v>22580</v>
      </c>
      <c r="F26" s="43"/>
      <c r="G26" s="3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42"/>
      <c r="B27" s="43"/>
      <c r="C27" s="44"/>
      <c r="D27" s="47"/>
      <c r="E27" s="48"/>
      <c r="F27" s="43"/>
      <c r="G27" s="3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42"/>
      <c r="B28" s="43"/>
      <c r="C28" s="44"/>
      <c r="D28" s="49"/>
      <c r="E28" s="49"/>
      <c r="F28" s="43"/>
      <c r="G28" s="3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50"/>
      <c r="B29" s="50"/>
      <c r="C29" s="51"/>
      <c r="D29" s="50"/>
      <c r="E29" s="50"/>
      <c r="F29" s="5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50"/>
      <c r="B30" s="50"/>
      <c r="C30" s="51"/>
      <c r="D30" s="50"/>
      <c r="E30" s="50"/>
      <c r="F30" s="5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50"/>
      <c r="B31" s="50"/>
      <c r="C31" s="51"/>
      <c r="D31" s="50"/>
      <c r="E31" s="50"/>
      <c r="F31" s="5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50"/>
      <c r="B32" s="50"/>
      <c r="C32" s="51"/>
      <c r="D32" s="50"/>
      <c r="E32" s="50"/>
      <c r="F32" s="5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50"/>
      <c r="B33" s="50"/>
      <c r="C33" s="51"/>
      <c r="D33" s="50"/>
      <c r="E33" s="50"/>
      <c r="F33" s="5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50"/>
      <c r="B34" s="50"/>
      <c r="C34" s="51"/>
      <c r="D34" s="50"/>
      <c r="E34" s="50"/>
      <c r="F34" s="5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50"/>
      <c r="B35" s="50"/>
      <c r="C35" s="51"/>
      <c r="D35" s="50"/>
      <c r="E35" s="50"/>
      <c r="F35" s="5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50"/>
      <c r="B36" s="50"/>
      <c r="C36" s="51"/>
      <c r="D36" s="50"/>
      <c r="E36" s="50"/>
      <c r="F36" s="5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50"/>
      <c r="B37" s="50"/>
      <c r="C37" s="51"/>
      <c r="D37" s="50"/>
      <c r="E37" s="50"/>
      <c r="F37" s="5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50"/>
      <c r="B38" s="50"/>
      <c r="C38" s="51"/>
      <c r="D38" s="50"/>
      <c r="E38" s="50"/>
      <c r="F38" s="5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50"/>
      <c r="B39" s="50"/>
      <c r="C39" s="51"/>
      <c r="D39" s="50"/>
      <c r="E39" s="50"/>
      <c r="F39" s="5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50"/>
      <c r="B40" s="50"/>
      <c r="C40" s="51"/>
      <c r="D40" s="50"/>
      <c r="E40" s="50"/>
      <c r="F40" s="5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50"/>
      <c r="B41" s="50"/>
      <c r="C41" s="51"/>
      <c r="D41" s="50"/>
      <c r="E41" s="50"/>
      <c r="F41" s="5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50"/>
      <c r="B42" s="50"/>
      <c r="C42" s="51"/>
      <c r="D42" s="50"/>
      <c r="E42" s="50"/>
      <c r="F42" s="5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50"/>
      <c r="B43" s="50"/>
      <c r="C43" s="51"/>
      <c r="D43" s="50"/>
      <c r="E43" s="50"/>
      <c r="F43" s="5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50"/>
      <c r="B44" s="50"/>
      <c r="C44" s="51"/>
      <c r="D44" s="50"/>
      <c r="E44" s="50"/>
      <c r="F44" s="5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50"/>
      <c r="B45" s="50"/>
      <c r="C45" s="51"/>
      <c r="D45" s="50"/>
      <c r="E45" s="50"/>
      <c r="F45" s="5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50"/>
      <c r="B46" s="50"/>
      <c r="C46" s="51"/>
      <c r="D46" s="50"/>
      <c r="E46" s="50"/>
      <c r="F46" s="5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50"/>
      <c r="B47" s="50"/>
      <c r="C47" s="51"/>
      <c r="D47" s="50"/>
      <c r="E47" s="50"/>
      <c r="F47" s="5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50"/>
      <c r="B48" s="50"/>
      <c r="C48" s="51"/>
      <c r="D48" s="50"/>
      <c r="E48" s="50"/>
      <c r="F48" s="5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50"/>
      <c r="B49" s="50"/>
      <c r="C49" s="51"/>
      <c r="D49" s="50"/>
      <c r="E49" s="50"/>
      <c r="F49" s="5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50"/>
      <c r="B50" s="50"/>
      <c r="C50" s="51"/>
      <c r="D50" s="50"/>
      <c r="E50" s="50"/>
      <c r="F50" s="5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50"/>
      <c r="B51" s="50"/>
      <c r="C51" s="51"/>
      <c r="D51" s="50"/>
      <c r="E51" s="50"/>
      <c r="F51" s="5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50"/>
      <c r="B52" s="50"/>
      <c r="C52" s="51"/>
      <c r="D52" s="50"/>
      <c r="E52" s="50"/>
      <c r="F52" s="5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50"/>
      <c r="B53" s="50"/>
      <c r="C53" s="51"/>
      <c r="D53" s="50"/>
      <c r="E53" s="50"/>
      <c r="F53" s="5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50"/>
      <c r="B54" s="50"/>
      <c r="C54" s="51"/>
      <c r="D54" s="50"/>
      <c r="E54" s="50"/>
      <c r="F54" s="5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50"/>
      <c r="B55" s="50"/>
      <c r="C55" s="51"/>
      <c r="D55" s="50"/>
      <c r="E55" s="50"/>
      <c r="F55" s="5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50"/>
      <c r="B56" s="50"/>
      <c r="C56" s="51"/>
      <c r="D56" s="50"/>
      <c r="E56" s="50"/>
      <c r="F56" s="5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50"/>
      <c r="B57" s="50"/>
      <c r="C57" s="51"/>
      <c r="D57" s="50"/>
      <c r="E57" s="50"/>
      <c r="F57" s="5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50"/>
      <c r="B58" s="50"/>
      <c r="C58" s="51"/>
      <c r="D58" s="50"/>
      <c r="E58" s="50"/>
      <c r="F58" s="5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50"/>
      <c r="B59" s="50"/>
      <c r="C59" s="51"/>
      <c r="D59" s="50"/>
      <c r="E59" s="50"/>
      <c r="F59" s="5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50"/>
      <c r="B60" s="50"/>
      <c r="C60" s="51"/>
      <c r="D60" s="50"/>
      <c r="E60" s="50"/>
      <c r="F60" s="5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50"/>
      <c r="B61" s="50"/>
      <c r="C61" s="51"/>
      <c r="D61" s="50"/>
      <c r="E61" s="50"/>
      <c r="F61" s="5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50"/>
      <c r="B62" s="50"/>
      <c r="C62" s="51"/>
      <c r="D62" s="50"/>
      <c r="E62" s="50"/>
      <c r="F62" s="5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50"/>
      <c r="B63" s="50"/>
      <c r="C63" s="51"/>
      <c r="D63" s="50"/>
      <c r="E63" s="50"/>
      <c r="F63" s="5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50"/>
      <c r="B64" s="50"/>
      <c r="C64" s="51"/>
      <c r="D64" s="50"/>
      <c r="E64" s="50"/>
      <c r="F64" s="5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50"/>
      <c r="B65" s="50"/>
      <c r="C65" s="51"/>
      <c r="D65" s="50"/>
      <c r="E65" s="50"/>
      <c r="F65" s="5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50"/>
      <c r="B66" s="50"/>
      <c r="C66" s="51"/>
      <c r="D66" s="50"/>
      <c r="E66" s="50"/>
      <c r="F66" s="5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50"/>
      <c r="B67" s="50"/>
      <c r="C67" s="51"/>
      <c r="D67" s="50"/>
      <c r="E67" s="50"/>
      <c r="F67" s="5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50"/>
      <c r="B68" s="50"/>
      <c r="C68" s="51"/>
      <c r="D68" s="50"/>
      <c r="E68" s="50"/>
      <c r="F68" s="5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50"/>
      <c r="B69" s="50"/>
      <c r="C69" s="51"/>
      <c r="D69" s="50"/>
      <c r="E69" s="50"/>
      <c r="F69" s="5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50"/>
      <c r="B70" s="50"/>
      <c r="C70" s="51"/>
      <c r="D70" s="50"/>
      <c r="E70" s="50"/>
      <c r="F70" s="5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50"/>
      <c r="B71" s="50"/>
      <c r="C71" s="51"/>
      <c r="D71" s="50"/>
      <c r="E71" s="50"/>
      <c r="F71" s="5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50"/>
      <c r="B72" s="50"/>
      <c r="C72" s="51"/>
      <c r="D72" s="50"/>
      <c r="E72" s="50"/>
      <c r="F72" s="5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50"/>
      <c r="B73" s="50"/>
      <c r="C73" s="51"/>
      <c r="D73" s="50"/>
      <c r="E73" s="50"/>
      <c r="F73" s="5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50"/>
      <c r="B74" s="50"/>
      <c r="C74" s="51"/>
      <c r="D74" s="50"/>
      <c r="E74" s="50"/>
      <c r="F74" s="5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50"/>
      <c r="B75" s="50"/>
      <c r="C75" s="51"/>
      <c r="D75" s="50"/>
      <c r="E75" s="50"/>
      <c r="F75" s="5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50"/>
      <c r="B76" s="50"/>
      <c r="C76" s="51"/>
      <c r="D76" s="50"/>
      <c r="E76" s="50"/>
      <c r="F76" s="5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50"/>
      <c r="B77" s="50"/>
      <c r="C77" s="51"/>
      <c r="D77" s="50"/>
      <c r="E77" s="50"/>
      <c r="F77" s="5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50"/>
      <c r="B78" s="50"/>
      <c r="C78" s="51"/>
      <c r="D78" s="50"/>
      <c r="E78" s="50"/>
      <c r="F78" s="5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50"/>
      <c r="B79" s="50"/>
      <c r="C79" s="51"/>
      <c r="D79" s="50"/>
      <c r="E79" s="50"/>
      <c r="F79" s="5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50"/>
      <c r="B80" s="50"/>
      <c r="C80" s="51"/>
      <c r="D80" s="50"/>
      <c r="E80" s="50"/>
      <c r="F80" s="5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50"/>
      <c r="B81" s="50"/>
      <c r="C81" s="51"/>
      <c r="D81" s="50"/>
      <c r="E81" s="50"/>
      <c r="F81" s="5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50"/>
      <c r="B82" s="50"/>
      <c r="C82" s="51"/>
      <c r="D82" s="50"/>
      <c r="E82" s="50"/>
      <c r="F82" s="5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50"/>
      <c r="B83" s="50"/>
      <c r="C83" s="51"/>
      <c r="D83" s="50"/>
      <c r="E83" s="50"/>
      <c r="F83" s="5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50"/>
      <c r="B84" s="50"/>
      <c r="C84" s="51"/>
      <c r="D84" s="50"/>
      <c r="E84" s="50"/>
      <c r="F84" s="5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50"/>
      <c r="B85" s="50"/>
      <c r="C85" s="51"/>
      <c r="D85" s="50"/>
      <c r="E85" s="50"/>
      <c r="F85" s="5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50"/>
      <c r="B86" s="50"/>
      <c r="C86" s="51"/>
      <c r="D86" s="50"/>
      <c r="E86" s="50"/>
      <c r="F86" s="5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50"/>
      <c r="B87" s="50"/>
      <c r="C87" s="51"/>
      <c r="D87" s="50"/>
      <c r="E87" s="50"/>
      <c r="F87" s="5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50"/>
      <c r="B88" s="50"/>
      <c r="C88" s="51"/>
      <c r="D88" s="50"/>
      <c r="E88" s="50"/>
      <c r="F88" s="5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50"/>
      <c r="B89" s="50"/>
      <c r="C89" s="51"/>
      <c r="D89" s="50"/>
      <c r="E89" s="50"/>
      <c r="F89" s="5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50"/>
      <c r="B90" s="50"/>
      <c r="C90" s="51"/>
      <c r="D90" s="50"/>
      <c r="E90" s="50"/>
      <c r="F90" s="5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50"/>
      <c r="B91" s="50"/>
      <c r="C91" s="51"/>
      <c r="D91" s="50"/>
      <c r="E91" s="50"/>
      <c r="F91" s="5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50"/>
      <c r="B92" s="50"/>
      <c r="C92" s="51"/>
      <c r="D92" s="50"/>
      <c r="E92" s="50"/>
      <c r="F92" s="5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50"/>
      <c r="B93" s="50"/>
      <c r="C93" s="51"/>
      <c r="D93" s="50"/>
      <c r="E93" s="50"/>
      <c r="F93" s="5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50"/>
      <c r="B94" s="50"/>
      <c r="C94" s="51"/>
      <c r="D94" s="50"/>
      <c r="E94" s="50"/>
      <c r="F94" s="5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50"/>
      <c r="B95" s="50"/>
      <c r="C95" s="51"/>
      <c r="D95" s="50"/>
      <c r="E95" s="50"/>
      <c r="F95" s="5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50"/>
      <c r="B96" s="50"/>
      <c r="C96" s="51"/>
      <c r="D96" s="50"/>
      <c r="E96" s="50"/>
      <c r="F96" s="5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50"/>
      <c r="B97" s="50"/>
      <c r="C97" s="51"/>
      <c r="D97" s="50"/>
      <c r="E97" s="50"/>
      <c r="F97" s="5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50"/>
      <c r="B98" s="50"/>
      <c r="C98" s="51"/>
      <c r="D98" s="50"/>
      <c r="E98" s="50"/>
      <c r="F98" s="5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50"/>
      <c r="B99" s="50"/>
      <c r="C99" s="51"/>
      <c r="D99" s="50"/>
      <c r="E99" s="50"/>
      <c r="F99" s="5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50"/>
      <c r="B100" s="50"/>
      <c r="C100" s="51"/>
      <c r="D100" s="50"/>
      <c r="E100" s="50"/>
      <c r="F100" s="5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50"/>
      <c r="B101" s="50"/>
      <c r="C101" s="51"/>
      <c r="D101" s="50"/>
      <c r="E101" s="50"/>
      <c r="F101" s="5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50"/>
      <c r="B102" s="50"/>
      <c r="C102" s="51"/>
      <c r="D102" s="50"/>
      <c r="E102" s="50"/>
      <c r="F102" s="5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50"/>
      <c r="B103" s="50"/>
      <c r="C103" s="51"/>
      <c r="D103" s="50"/>
      <c r="E103" s="50"/>
      <c r="F103" s="5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50"/>
      <c r="B104" s="50"/>
      <c r="C104" s="51"/>
      <c r="D104" s="50"/>
      <c r="E104" s="50"/>
      <c r="F104" s="5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50"/>
      <c r="B105" s="50"/>
      <c r="C105" s="51"/>
      <c r="D105" s="50"/>
      <c r="E105" s="50"/>
      <c r="F105" s="5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50"/>
      <c r="B106" s="50"/>
      <c r="C106" s="51"/>
      <c r="D106" s="50"/>
      <c r="E106" s="50"/>
      <c r="F106" s="5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50"/>
      <c r="B107" s="50"/>
      <c r="C107" s="51"/>
      <c r="D107" s="50"/>
      <c r="E107" s="50"/>
      <c r="F107" s="5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50"/>
      <c r="B108" s="50"/>
      <c r="C108" s="51"/>
      <c r="D108" s="50"/>
      <c r="E108" s="50"/>
      <c r="F108" s="5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50"/>
      <c r="B109" s="50"/>
      <c r="C109" s="51"/>
      <c r="D109" s="50"/>
      <c r="E109" s="50"/>
      <c r="F109" s="5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50"/>
      <c r="B110" s="50"/>
      <c r="C110" s="51"/>
      <c r="D110" s="50"/>
      <c r="E110" s="50"/>
      <c r="F110" s="5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50"/>
      <c r="B111" s="50"/>
      <c r="C111" s="51"/>
      <c r="D111" s="50"/>
      <c r="E111" s="50"/>
      <c r="F111" s="5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50"/>
      <c r="B112" s="50"/>
      <c r="C112" s="51"/>
      <c r="D112" s="50"/>
      <c r="E112" s="50"/>
      <c r="F112" s="5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50"/>
      <c r="B113" s="50"/>
      <c r="C113" s="51"/>
      <c r="D113" s="50"/>
      <c r="E113" s="50"/>
      <c r="F113" s="5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50"/>
      <c r="B114" s="50"/>
      <c r="C114" s="51"/>
      <c r="D114" s="50"/>
      <c r="E114" s="50"/>
      <c r="F114" s="5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50"/>
      <c r="B115" s="50"/>
      <c r="C115" s="51"/>
      <c r="D115" s="50"/>
      <c r="E115" s="50"/>
      <c r="F115" s="5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50"/>
      <c r="B116" s="50"/>
      <c r="C116" s="51"/>
      <c r="D116" s="50"/>
      <c r="E116" s="50"/>
      <c r="F116" s="5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50"/>
      <c r="B117" s="50"/>
      <c r="C117" s="51"/>
      <c r="D117" s="50"/>
      <c r="E117" s="50"/>
      <c r="F117" s="5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50"/>
      <c r="B118" s="50"/>
      <c r="C118" s="51"/>
      <c r="D118" s="50"/>
      <c r="E118" s="50"/>
      <c r="F118" s="5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50"/>
      <c r="B119" s="50"/>
      <c r="C119" s="51"/>
      <c r="D119" s="50"/>
      <c r="E119" s="50"/>
      <c r="F119" s="5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50"/>
      <c r="B120" s="50"/>
      <c r="C120" s="51"/>
      <c r="D120" s="50"/>
      <c r="E120" s="50"/>
      <c r="F120" s="5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50"/>
      <c r="B121" s="50"/>
      <c r="C121" s="51"/>
      <c r="D121" s="50"/>
      <c r="E121" s="50"/>
      <c r="F121" s="5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50"/>
      <c r="B122" s="50"/>
      <c r="C122" s="51"/>
      <c r="D122" s="50"/>
      <c r="E122" s="50"/>
      <c r="F122" s="5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50"/>
      <c r="B123" s="50"/>
      <c r="C123" s="51"/>
      <c r="D123" s="50"/>
      <c r="E123" s="50"/>
      <c r="F123" s="5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50"/>
      <c r="B124" s="50"/>
      <c r="C124" s="51"/>
      <c r="D124" s="50"/>
      <c r="E124" s="50"/>
      <c r="F124" s="5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50"/>
      <c r="B125" s="50"/>
      <c r="C125" s="51"/>
      <c r="D125" s="50"/>
      <c r="E125" s="50"/>
      <c r="F125" s="5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50"/>
      <c r="B126" s="50"/>
      <c r="C126" s="51"/>
      <c r="D126" s="50"/>
      <c r="E126" s="50"/>
      <c r="F126" s="5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50"/>
      <c r="B127" s="50"/>
      <c r="C127" s="51"/>
      <c r="D127" s="50"/>
      <c r="E127" s="50"/>
      <c r="F127" s="5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50"/>
      <c r="B128" s="50"/>
      <c r="C128" s="51"/>
      <c r="D128" s="50"/>
      <c r="E128" s="50"/>
      <c r="F128" s="5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50"/>
      <c r="B129" s="50"/>
      <c r="C129" s="51"/>
      <c r="D129" s="50"/>
      <c r="E129" s="50"/>
      <c r="F129" s="5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50"/>
      <c r="B130" s="50"/>
      <c r="C130" s="51"/>
      <c r="D130" s="50"/>
      <c r="E130" s="50"/>
      <c r="F130" s="5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50"/>
      <c r="B131" s="50"/>
      <c r="C131" s="51"/>
      <c r="D131" s="50"/>
      <c r="E131" s="50"/>
      <c r="F131" s="5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50"/>
      <c r="B132" s="50"/>
      <c r="C132" s="51"/>
      <c r="D132" s="50"/>
      <c r="E132" s="50"/>
      <c r="F132" s="5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50"/>
      <c r="B133" s="50"/>
      <c r="C133" s="51"/>
      <c r="D133" s="50"/>
      <c r="E133" s="50"/>
      <c r="F133" s="5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50"/>
      <c r="B134" s="50"/>
      <c r="C134" s="51"/>
      <c r="D134" s="50"/>
      <c r="E134" s="50"/>
      <c r="F134" s="5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50"/>
      <c r="B135" s="50"/>
      <c r="C135" s="51"/>
      <c r="D135" s="50"/>
      <c r="E135" s="50"/>
      <c r="F135" s="5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50"/>
      <c r="B136" s="50"/>
      <c r="C136" s="51"/>
      <c r="D136" s="50"/>
      <c r="E136" s="50"/>
      <c r="F136" s="5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50"/>
      <c r="B137" s="50"/>
      <c r="C137" s="51"/>
      <c r="D137" s="50"/>
      <c r="E137" s="50"/>
      <c r="F137" s="5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50"/>
      <c r="B138" s="50"/>
      <c r="C138" s="51"/>
      <c r="D138" s="50"/>
      <c r="E138" s="50"/>
      <c r="F138" s="5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50"/>
      <c r="B139" s="50"/>
      <c r="C139" s="51"/>
      <c r="D139" s="50"/>
      <c r="E139" s="50"/>
      <c r="F139" s="5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50"/>
      <c r="B140" s="50"/>
      <c r="C140" s="51"/>
      <c r="D140" s="50"/>
      <c r="E140" s="50"/>
      <c r="F140" s="5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50"/>
      <c r="B141" s="50"/>
      <c r="C141" s="51"/>
      <c r="D141" s="50"/>
      <c r="E141" s="50"/>
      <c r="F141" s="5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50"/>
      <c r="B142" s="50"/>
      <c r="C142" s="51"/>
      <c r="D142" s="50"/>
      <c r="E142" s="50"/>
      <c r="F142" s="5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50"/>
      <c r="B143" s="50"/>
      <c r="C143" s="51"/>
      <c r="D143" s="50"/>
      <c r="E143" s="50"/>
      <c r="F143" s="5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50"/>
      <c r="B144" s="50"/>
      <c r="C144" s="51"/>
      <c r="D144" s="50"/>
      <c r="E144" s="50"/>
      <c r="F144" s="5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50"/>
      <c r="B145" s="50"/>
      <c r="C145" s="51"/>
      <c r="D145" s="50"/>
      <c r="E145" s="50"/>
      <c r="F145" s="5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50"/>
      <c r="B146" s="50"/>
      <c r="C146" s="51"/>
      <c r="D146" s="50"/>
      <c r="E146" s="50"/>
      <c r="F146" s="5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50"/>
      <c r="B147" s="50"/>
      <c r="C147" s="51"/>
      <c r="D147" s="50"/>
      <c r="E147" s="50"/>
      <c r="F147" s="5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50"/>
      <c r="B148" s="50"/>
      <c r="C148" s="51"/>
      <c r="D148" s="50"/>
      <c r="E148" s="50"/>
      <c r="F148" s="5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50"/>
      <c r="B149" s="50"/>
      <c r="C149" s="51"/>
      <c r="D149" s="50"/>
      <c r="E149" s="50"/>
      <c r="F149" s="5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50"/>
      <c r="B150" s="50"/>
      <c r="C150" s="51"/>
      <c r="D150" s="50"/>
      <c r="E150" s="50"/>
      <c r="F150" s="5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50"/>
      <c r="B151" s="50"/>
      <c r="C151" s="51"/>
      <c r="D151" s="50"/>
      <c r="E151" s="50"/>
      <c r="F151" s="5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50"/>
      <c r="B152" s="50"/>
      <c r="C152" s="51"/>
      <c r="D152" s="50"/>
      <c r="E152" s="50"/>
      <c r="F152" s="5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50"/>
      <c r="B153" s="50"/>
      <c r="C153" s="51"/>
      <c r="D153" s="50"/>
      <c r="E153" s="50"/>
      <c r="F153" s="5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50"/>
      <c r="B154" s="50"/>
      <c r="C154" s="51"/>
      <c r="D154" s="50"/>
      <c r="E154" s="50"/>
      <c r="F154" s="5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50"/>
      <c r="B155" s="50"/>
      <c r="C155" s="51"/>
      <c r="D155" s="50"/>
      <c r="E155" s="50"/>
      <c r="F155" s="5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50"/>
      <c r="B156" s="50"/>
      <c r="C156" s="51"/>
      <c r="D156" s="50"/>
      <c r="E156" s="50"/>
      <c r="F156" s="5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50"/>
      <c r="B157" s="50"/>
      <c r="C157" s="51"/>
      <c r="D157" s="50"/>
      <c r="E157" s="50"/>
      <c r="F157" s="5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50"/>
      <c r="B158" s="50"/>
      <c r="C158" s="51"/>
      <c r="D158" s="50"/>
      <c r="E158" s="50"/>
      <c r="F158" s="5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50"/>
      <c r="B159" s="50"/>
      <c r="C159" s="51"/>
      <c r="D159" s="50"/>
      <c r="E159" s="50"/>
      <c r="F159" s="5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50"/>
      <c r="B160" s="50"/>
      <c r="C160" s="51"/>
      <c r="D160" s="50"/>
      <c r="E160" s="50"/>
      <c r="F160" s="5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50"/>
      <c r="B161" s="50"/>
      <c r="C161" s="51"/>
      <c r="D161" s="50"/>
      <c r="E161" s="50"/>
      <c r="F161" s="5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50"/>
      <c r="B162" s="50"/>
      <c r="C162" s="51"/>
      <c r="D162" s="50"/>
      <c r="E162" s="50"/>
      <c r="F162" s="5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50"/>
      <c r="B163" s="50"/>
      <c r="C163" s="51"/>
      <c r="D163" s="50"/>
      <c r="E163" s="50"/>
      <c r="F163" s="5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50"/>
      <c r="B164" s="50"/>
      <c r="C164" s="51"/>
      <c r="D164" s="50"/>
      <c r="E164" s="50"/>
      <c r="F164" s="5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50"/>
      <c r="B165" s="50"/>
      <c r="C165" s="51"/>
      <c r="D165" s="50"/>
      <c r="E165" s="50"/>
      <c r="F165" s="5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50"/>
      <c r="B166" s="50"/>
      <c r="C166" s="51"/>
      <c r="D166" s="50"/>
      <c r="E166" s="50"/>
      <c r="F166" s="5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50"/>
      <c r="B167" s="50"/>
      <c r="C167" s="51"/>
      <c r="D167" s="50"/>
      <c r="E167" s="50"/>
      <c r="F167" s="5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50"/>
      <c r="B168" s="50"/>
      <c r="C168" s="51"/>
      <c r="D168" s="50"/>
      <c r="E168" s="50"/>
      <c r="F168" s="5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50"/>
      <c r="B169" s="50"/>
      <c r="C169" s="51"/>
      <c r="D169" s="50"/>
      <c r="E169" s="50"/>
      <c r="F169" s="5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50"/>
      <c r="B170" s="50"/>
      <c r="C170" s="51"/>
      <c r="D170" s="50"/>
      <c r="E170" s="50"/>
      <c r="F170" s="5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50"/>
      <c r="B171" s="50"/>
      <c r="C171" s="51"/>
      <c r="D171" s="50"/>
      <c r="E171" s="50"/>
      <c r="F171" s="5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50"/>
      <c r="B172" s="50"/>
      <c r="C172" s="51"/>
      <c r="D172" s="50"/>
      <c r="E172" s="50"/>
      <c r="F172" s="5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50"/>
      <c r="B173" s="50"/>
      <c r="C173" s="51"/>
      <c r="D173" s="50"/>
      <c r="E173" s="50"/>
      <c r="F173" s="5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50"/>
      <c r="B174" s="50"/>
      <c r="C174" s="51"/>
      <c r="D174" s="50"/>
      <c r="E174" s="50"/>
      <c r="F174" s="5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50"/>
      <c r="B175" s="50"/>
      <c r="C175" s="51"/>
      <c r="D175" s="50"/>
      <c r="E175" s="50"/>
      <c r="F175" s="5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50"/>
      <c r="B176" s="50"/>
      <c r="C176" s="51"/>
      <c r="D176" s="50"/>
      <c r="E176" s="50"/>
      <c r="F176" s="5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50"/>
      <c r="B177" s="50"/>
      <c r="C177" s="51"/>
      <c r="D177" s="50"/>
      <c r="E177" s="50"/>
      <c r="F177" s="5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50"/>
      <c r="B178" s="50"/>
      <c r="C178" s="51"/>
      <c r="D178" s="50"/>
      <c r="E178" s="50"/>
      <c r="F178" s="5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50"/>
      <c r="B179" s="50"/>
      <c r="C179" s="51"/>
      <c r="D179" s="50"/>
      <c r="E179" s="50"/>
      <c r="F179" s="5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50"/>
      <c r="B180" s="50"/>
      <c r="C180" s="51"/>
      <c r="D180" s="50"/>
      <c r="E180" s="50"/>
      <c r="F180" s="5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50"/>
      <c r="B181" s="50"/>
      <c r="C181" s="51"/>
      <c r="D181" s="50"/>
      <c r="E181" s="50"/>
      <c r="F181" s="5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50"/>
      <c r="B182" s="50"/>
      <c r="C182" s="51"/>
      <c r="D182" s="50"/>
      <c r="E182" s="50"/>
      <c r="F182" s="5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50"/>
      <c r="B183" s="50"/>
      <c r="C183" s="51"/>
      <c r="D183" s="50"/>
      <c r="E183" s="50"/>
      <c r="F183" s="5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50"/>
      <c r="B184" s="50"/>
      <c r="C184" s="51"/>
      <c r="D184" s="50"/>
      <c r="E184" s="50"/>
      <c r="F184" s="5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50"/>
      <c r="B185" s="50"/>
      <c r="C185" s="51"/>
      <c r="D185" s="50"/>
      <c r="E185" s="50"/>
      <c r="F185" s="5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50"/>
      <c r="B186" s="50"/>
      <c r="C186" s="51"/>
      <c r="D186" s="50"/>
      <c r="E186" s="50"/>
      <c r="F186" s="5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50"/>
      <c r="B187" s="50"/>
      <c r="C187" s="51"/>
      <c r="D187" s="50"/>
      <c r="E187" s="50"/>
      <c r="F187" s="5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50"/>
      <c r="B188" s="50"/>
      <c r="C188" s="51"/>
      <c r="D188" s="50"/>
      <c r="E188" s="50"/>
      <c r="F188" s="5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50"/>
      <c r="B189" s="50"/>
      <c r="C189" s="51"/>
      <c r="D189" s="50"/>
      <c r="E189" s="50"/>
      <c r="F189" s="5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50"/>
      <c r="B190" s="50"/>
      <c r="C190" s="51"/>
      <c r="D190" s="50"/>
      <c r="E190" s="50"/>
      <c r="F190" s="5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50"/>
      <c r="B191" s="50"/>
      <c r="C191" s="51"/>
      <c r="D191" s="50"/>
      <c r="E191" s="50"/>
      <c r="F191" s="5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50"/>
      <c r="B192" s="50"/>
      <c r="C192" s="51"/>
      <c r="D192" s="50"/>
      <c r="E192" s="50"/>
      <c r="F192" s="5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50"/>
      <c r="B193" s="50"/>
      <c r="C193" s="51"/>
      <c r="D193" s="50"/>
      <c r="E193" s="50"/>
      <c r="F193" s="5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50"/>
      <c r="B194" s="50"/>
      <c r="C194" s="51"/>
      <c r="D194" s="50"/>
      <c r="E194" s="50"/>
      <c r="F194" s="5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50"/>
      <c r="B195" s="50"/>
      <c r="C195" s="51"/>
      <c r="D195" s="50"/>
      <c r="E195" s="50"/>
      <c r="F195" s="5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50"/>
      <c r="B196" s="50"/>
      <c r="C196" s="51"/>
      <c r="D196" s="50"/>
      <c r="E196" s="50"/>
      <c r="F196" s="5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50"/>
      <c r="B197" s="50"/>
      <c r="C197" s="51"/>
      <c r="D197" s="50"/>
      <c r="E197" s="50"/>
      <c r="F197" s="5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50"/>
      <c r="B198" s="50"/>
      <c r="C198" s="51"/>
      <c r="D198" s="50"/>
      <c r="E198" s="50"/>
      <c r="F198" s="5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50"/>
      <c r="B199" s="50"/>
      <c r="C199" s="51"/>
      <c r="D199" s="50"/>
      <c r="E199" s="50"/>
      <c r="F199" s="5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50"/>
      <c r="B200" s="50"/>
      <c r="C200" s="51"/>
      <c r="D200" s="50"/>
      <c r="E200" s="50"/>
      <c r="F200" s="5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50"/>
      <c r="B201" s="50"/>
      <c r="C201" s="51"/>
      <c r="D201" s="50"/>
      <c r="E201" s="50"/>
      <c r="F201" s="5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50"/>
      <c r="B202" s="50"/>
      <c r="C202" s="51"/>
      <c r="D202" s="50"/>
      <c r="E202" s="50"/>
      <c r="F202" s="5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50"/>
      <c r="B203" s="50"/>
      <c r="C203" s="51"/>
      <c r="D203" s="50"/>
      <c r="E203" s="50"/>
      <c r="F203" s="5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50"/>
      <c r="B204" s="50"/>
      <c r="C204" s="51"/>
      <c r="D204" s="50"/>
      <c r="E204" s="50"/>
      <c r="F204" s="5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50"/>
      <c r="B205" s="50"/>
      <c r="C205" s="51"/>
      <c r="D205" s="50"/>
      <c r="E205" s="50"/>
      <c r="F205" s="5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50"/>
      <c r="B206" s="50"/>
      <c r="C206" s="51"/>
      <c r="D206" s="50"/>
      <c r="E206" s="50"/>
      <c r="F206" s="5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50"/>
      <c r="B207" s="50"/>
      <c r="C207" s="51"/>
      <c r="D207" s="50"/>
      <c r="E207" s="50"/>
      <c r="F207" s="5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50"/>
      <c r="B208" s="50"/>
      <c r="C208" s="51"/>
      <c r="D208" s="50"/>
      <c r="E208" s="50"/>
      <c r="F208" s="5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50"/>
      <c r="B209" s="50"/>
      <c r="C209" s="51"/>
      <c r="D209" s="50"/>
      <c r="E209" s="50"/>
      <c r="F209" s="5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50"/>
      <c r="B210" s="50"/>
      <c r="C210" s="51"/>
      <c r="D210" s="50"/>
      <c r="E210" s="50"/>
      <c r="F210" s="5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50"/>
      <c r="B211" s="50"/>
      <c r="C211" s="51"/>
      <c r="D211" s="50"/>
      <c r="E211" s="50"/>
      <c r="F211" s="5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50"/>
      <c r="B212" s="50"/>
      <c r="C212" s="51"/>
      <c r="D212" s="50"/>
      <c r="E212" s="50"/>
      <c r="F212" s="5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50"/>
      <c r="B213" s="50"/>
      <c r="C213" s="51"/>
      <c r="D213" s="50"/>
      <c r="E213" s="50"/>
      <c r="F213" s="5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50"/>
      <c r="B214" s="50"/>
      <c r="C214" s="51"/>
      <c r="D214" s="50"/>
      <c r="E214" s="50"/>
      <c r="F214" s="5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50"/>
      <c r="B215" s="50"/>
      <c r="C215" s="51"/>
      <c r="D215" s="50"/>
      <c r="E215" s="50"/>
      <c r="F215" s="5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50"/>
      <c r="B216" s="50"/>
      <c r="C216" s="51"/>
      <c r="D216" s="50"/>
      <c r="E216" s="50"/>
      <c r="F216" s="5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50"/>
      <c r="B217" s="50"/>
      <c r="C217" s="51"/>
      <c r="D217" s="50"/>
      <c r="E217" s="50"/>
      <c r="F217" s="5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50"/>
      <c r="B218" s="50"/>
      <c r="C218" s="51"/>
      <c r="D218" s="50"/>
      <c r="E218" s="50"/>
      <c r="F218" s="5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50"/>
      <c r="B219" s="50"/>
      <c r="C219" s="51"/>
      <c r="D219" s="50"/>
      <c r="E219" s="50"/>
      <c r="F219" s="5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50"/>
      <c r="B220" s="50"/>
      <c r="C220" s="51"/>
      <c r="D220" s="50"/>
      <c r="E220" s="50"/>
      <c r="F220" s="5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50"/>
      <c r="B221" s="50"/>
      <c r="C221" s="51"/>
      <c r="D221" s="50"/>
      <c r="E221" s="50"/>
      <c r="F221" s="5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50"/>
      <c r="B222" s="50"/>
      <c r="C222" s="51"/>
      <c r="D222" s="50"/>
      <c r="E222" s="50"/>
      <c r="F222" s="5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50"/>
      <c r="B223" s="50"/>
      <c r="C223" s="51"/>
      <c r="D223" s="50"/>
      <c r="E223" s="50"/>
      <c r="F223" s="5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50"/>
      <c r="B224" s="50"/>
      <c r="C224" s="51"/>
      <c r="D224" s="50"/>
      <c r="E224" s="50"/>
      <c r="F224" s="5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50"/>
      <c r="B225" s="50"/>
      <c r="C225" s="51"/>
      <c r="D225" s="50"/>
      <c r="E225" s="50"/>
      <c r="F225" s="5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50"/>
      <c r="B226" s="50"/>
      <c r="C226" s="51"/>
      <c r="D226" s="50"/>
      <c r="E226" s="50"/>
      <c r="F226" s="5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A5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5.86"/>
    <col customWidth="1" min="2" max="2" width="56.29"/>
    <col customWidth="1" min="3" max="3" width="8.0"/>
    <col customWidth="1" min="4" max="4" width="19.71"/>
    <col customWidth="1" min="5" max="5" width="24.29"/>
    <col customWidth="1" min="6" max="6" width="47.86"/>
    <col customWidth="1" min="7" max="25" width="17.29"/>
    <col customWidth="1" min="26" max="26" width="14.43"/>
  </cols>
  <sheetData>
    <row r="1" ht="30.75" customHeight="1">
      <c r="A1" s="1" t="s">
        <v>0</v>
      </c>
      <c r="B1" s="2"/>
      <c r="C1" s="3"/>
      <c r="D1" s="4"/>
      <c r="E1" s="4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1.0" customHeight="1">
      <c r="A2" s="52" t="s">
        <v>49</v>
      </c>
      <c r="B2" s="2"/>
      <c r="C2" s="3"/>
      <c r="D2" s="4"/>
      <c r="E2" s="4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9"/>
      <c r="B3" s="2"/>
      <c r="C3" s="3"/>
      <c r="D3" s="4"/>
      <c r="E3" s="4"/>
      <c r="F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42"/>
      <c r="B4" s="43"/>
      <c r="C4" s="53"/>
      <c r="D4" s="54"/>
      <c r="E4" s="54"/>
      <c r="F4" s="4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1" t="s">
        <v>50</v>
      </c>
      <c r="B5" s="12"/>
      <c r="C5" s="12"/>
      <c r="D5" s="12"/>
      <c r="E5" s="12"/>
      <c r="F5" s="13"/>
      <c r="G5" s="5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9.75" customHeight="1">
      <c r="A6" s="42"/>
      <c r="B6" s="43"/>
      <c r="C6" s="53"/>
      <c r="D6" s="54"/>
      <c r="E6" s="54"/>
      <c r="F6" s="4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43.5" customHeight="1">
      <c r="A7" s="16" t="s">
        <v>3</v>
      </c>
      <c r="B7" s="16" t="s">
        <v>4</v>
      </c>
      <c r="C7" s="17" t="s">
        <v>5</v>
      </c>
      <c r="D7" s="56" t="s">
        <v>6</v>
      </c>
      <c r="E7" s="56" t="s">
        <v>7</v>
      </c>
      <c r="F7" s="16" t="s">
        <v>8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31" t="s">
        <v>9</v>
      </c>
      <c r="B8" s="31" t="s">
        <v>51</v>
      </c>
      <c r="C8" s="57"/>
      <c r="D8" s="58" t="s">
        <v>11</v>
      </c>
      <c r="E8" s="24">
        <f>SUM(E9)</f>
        <v>2000</v>
      </c>
      <c r="F8" s="2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27" t="s">
        <v>12</v>
      </c>
      <c r="B9" s="27" t="s">
        <v>52</v>
      </c>
      <c r="C9" s="59" t="s">
        <v>9</v>
      </c>
      <c r="D9" s="37">
        <v>2000.0</v>
      </c>
      <c r="E9" s="29">
        <f>C9*D9</f>
        <v>2000</v>
      </c>
      <c r="F9" s="60" t="s">
        <v>53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61" t="s">
        <v>25</v>
      </c>
      <c r="B10" s="62" t="s">
        <v>54</v>
      </c>
      <c r="C10" s="63"/>
      <c r="D10" s="64" t="s">
        <v>11</v>
      </c>
      <c r="E10" s="24">
        <f>SUM(E11)</f>
        <v>800</v>
      </c>
      <c r="F10" s="65"/>
      <c r="G10" s="66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>
      <c r="A11" s="67" t="s">
        <v>27</v>
      </c>
      <c r="B11" s="60" t="s">
        <v>55</v>
      </c>
      <c r="C11" s="68">
        <v>1.0</v>
      </c>
      <c r="D11" s="29">
        <v>800.0</v>
      </c>
      <c r="E11" s="29">
        <f>C11*D11</f>
        <v>800</v>
      </c>
      <c r="F11" s="67" t="s">
        <v>56</v>
      </c>
      <c r="G11" s="66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>
      <c r="A12" s="61" t="s">
        <v>32</v>
      </c>
      <c r="B12" s="61" t="s">
        <v>57</v>
      </c>
      <c r="C12" s="63"/>
      <c r="D12" s="64" t="s">
        <v>11</v>
      </c>
      <c r="E12" s="24">
        <f>SUM(E13)</f>
        <v>5000</v>
      </c>
      <c r="F12" s="65"/>
      <c r="G12" s="66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>
      <c r="A13" s="69" t="s">
        <v>58</v>
      </c>
      <c r="B13" s="70" t="s">
        <v>59</v>
      </c>
      <c r="C13" s="71">
        <v>1.0</v>
      </c>
      <c r="D13" s="72">
        <v>5000.0</v>
      </c>
      <c r="E13" s="73">
        <f>C13*D13</f>
        <v>5000</v>
      </c>
      <c r="F13" s="69"/>
      <c r="G13" s="66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30.0" customHeight="1">
      <c r="A14" s="74" t="s">
        <v>40</v>
      </c>
      <c r="B14" s="74" t="s">
        <v>60</v>
      </c>
      <c r="C14" s="75" t="s">
        <v>9</v>
      </c>
      <c r="D14" s="76" t="s">
        <v>61</v>
      </c>
      <c r="E14" s="77" t="s">
        <v>61</v>
      </c>
      <c r="F14" s="78" t="s">
        <v>62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0.0" customHeight="1">
      <c r="A15" s="74" t="s">
        <v>42</v>
      </c>
      <c r="B15" s="74" t="s">
        <v>63</v>
      </c>
      <c r="C15" s="75" t="s">
        <v>9</v>
      </c>
      <c r="D15" s="79" t="s">
        <v>61</v>
      </c>
      <c r="E15" s="77" t="s">
        <v>61</v>
      </c>
      <c r="F15" s="78" t="s">
        <v>64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0.0" customHeight="1">
      <c r="A16" s="31" t="s">
        <v>44</v>
      </c>
      <c r="B16" s="31" t="s">
        <v>65</v>
      </c>
      <c r="C16" s="57"/>
      <c r="D16" s="58" t="s">
        <v>11</v>
      </c>
      <c r="E16" s="24">
        <f>SUM(E17:E19)</f>
        <v>1050</v>
      </c>
      <c r="F16" s="2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27" t="s">
        <v>46</v>
      </c>
      <c r="B17" s="27" t="s">
        <v>66</v>
      </c>
      <c r="C17" s="59" t="s">
        <v>9</v>
      </c>
      <c r="D17" s="29">
        <v>250.0</v>
      </c>
      <c r="E17" s="29">
        <f t="shared" ref="E17:E19" si="1">C17*D17</f>
        <v>250</v>
      </c>
      <c r="F17" s="27" t="s">
        <v>67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27" t="s">
        <v>68</v>
      </c>
      <c r="B18" s="27" t="s">
        <v>69</v>
      </c>
      <c r="C18" s="59" t="s">
        <v>9</v>
      </c>
      <c r="D18" s="37">
        <v>500.0</v>
      </c>
      <c r="E18" s="29">
        <f t="shared" si="1"/>
        <v>500</v>
      </c>
      <c r="F18" s="2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27" t="s">
        <v>70</v>
      </c>
      <c r="B19" s="27" t="s">
        <v>71</v>
      </c>
      <c r="C19" s="59" t="s">
        <v>9</v>
      </c>
      <c r="D19" s="37">
        <v>300.0</v>
      </c>
      <c r="E19" s="29">
        <f t="shared" si="1"/>
        <v>300</v>
      </c>
      <c r="F19" s="27" t="s">
        <v>72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31" t="s">
        <v>73</v>
      </c>
      <c r="B20" s="31" t="s">
        <v>74</v>
      </c>
      <c r="C20" s="57"/>
      <c r="D20" s="58" t="s">
        <v>11</v>
      </c>
      <c r="E20" s="24">
        <f>SUM(E21:E22)</f>
        <v>1000</v>
      </c>
      <c r="F20" s="2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27" t="s">
        <v>75</v>
      </c>
      <c r="B21" s="27" t="s">
        <v>76</v>
      </c>
      <c r="C21" s="59" t="s">
        <v>9</v>
      </c>
      <c r="D21" s="37" t="s">
        <v>77</v>
      </c>
      <c r="E21" s="37" t="s">
        <v>77</v>
      </c>
      <c r="F21" s="39" t="s">
        <v>78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27" t="s">
        <v>79</v>
      </c>
      <c r="B22" s="27" t="s">
        <v>80</v>
      </c>
      <c r="C22" s="59" t="s">
        <v>9</v>
      </c>
      <c r="D22" s="29">
        <v>1000.0</v>
      </c>
      <c r="E22" s="29">
        <f>C22*D22</f>
        <v>1000</v>
      </c>
      <c r="F22" s="80" t="s">
        <v>81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81">
        <v>6.0</v>
      </c>
      <c r="B23" s="81" t="s">
        <v>82</v>
      </c>
      <c r="C23" s="82"/>
      <c r="D23" s="58" t="s">
        <v>11</v>
      </c>
      <c r="E23" s="24">
        <f>SUM(E24)</f>
        <v>7500</v>
      </c>
      <c r="F23" s="2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31.5" customHeight="1">
      <c r="A24" s="27" t="s">
        <v>83</v>
      </c>
      <c r="B24" s="83" t="s">
        <v>84</v>
      </c>
      <c r="C24" s="84" t="s">
        <v>85</v>
      </c>
      <c r="D24" s="37">
        <v>500.0</v>
      </c>
      <c r="E24" s="29">
        <f>C24*D24</f>
        <v>7500</v>
      </c>
      <c r="F24" s="2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31"/>
      <c r="B25" s="31"/>
      <c r="C25" s="82"/>
      <c r="D25" s="58"/>
      <c r="E25" s="24"/>
      <c r="F25" s="25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30.0" customHeight="1">
      <c r="A26" s="27"/>
      <c r="B26" s="27"/>
      <c r="C26" s="84"/>
      <c r="D26" s="37"/>
      <c r="E26" s="85"/>
      <c r="F26" s="3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1.0" customHeight="1">
      <c r="A27" s="74"/>
      <c r="B27" s="74"/>
      <c r="C27" s="75"/>
      <c r="D27" s="72"/>
      <c r="E27" s="86"/>
      <c r="F27" s="2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31" t="s">
        <v>86</v>
      </c>
      <c r="B28" s="31" t="s">
        <v>87</v>
      </c>
      <c r="C28" s="57"/>
      <c r="D28" s="58" t="s">
        <v>11</v>
      </c>
      <c r="E28" s="24">
        <f>SUM(E29)</f>
        <v>2000</v>
      </c>
      <c r="F28" s="2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0.25" customHeight="1">
      <c r="A29" s="27" t="s">
        <v>88</v>
      </c>
      <c r="B29" s="36" t="s">
        <v>89</v>
      </c>
      <c r="C29" s="59" t="s">
        <v>9</v>
      </c>
      <c r="D29" s="29">
        <v>2000.0</v>
      </c>
      <c r="E29" s="29">
        <f>C29*D29</f>
        <v>2000</v>
      </c>
      <c r="F29" s="27" t="s">
        <v>90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42"/>
      <c r="B30" s="43"/>
      <c r="C30" s="53"/>
      <c r="D30" s="87" t="s">
        <v>48</v>
      </c>
      <c r="E30" s="24">
        <f>E28+E25+E23+E20+E16+E12+E10+E8</f>
        <v>19350</v>
      </c>
      <c r="F30" s="4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3.75" customHeight="1">
      <c r="A31" s="42"/>
      <c r="B31" s="43"/>
      <c r="C31" s="53"/>
      <c r="D31" s="54"/>
      <c r="E31" s="54"/>
      <c r="F31" s="4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0.5" customHeight="1">
      <c r="A32" s="42"/>
      <c r="B32" s="42" t="s">
        <v>91</v>
      </c>
      <c r="C32" s="53"/>
      <c r="D32" s="54"/>
      <c r="E32" s="54"/>
      <c r="F32" s="4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88"/>
      <c r="B33" s="89" t="s">
        <v>92</v>
      </c>
      <c r="C33" s="12"/>
      <c r="D33" s="13"/>
      <c r="E33" s="87"/>
      <c r="F33" s="8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90"/>
      <c r="B34" s="90" t="s">
        <v>93</v>
      </c>
      <c r="C34" s="91"/>
      <c r="D34" s="92"/>
      <c r="E34" s="29">
        <f>INCOME!E26</f>
        <v>22580</v>
      </c>
      <c r="F34" s="9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90"/>
      <c r="B35" s="90" t="s">
        <v>94</v>
      </c>
      <c r="C35" s="91"/>
      <c r="D35" s="92"/>
      <c r="E35" s="29">
        <f>E30*-1</f>
        <v>-19350</v>
      </c>
      <c r="F35" s="9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88"/>
      <c r="B36" s="88"/>
      <c r="C36" s="93"/>
      <c r="D36" s="87" t="s">
        <v>95</v>
      </c>
      <c r="E36" s="24">
        <f>E34+E35</f>
        <v>3230</v>
      </c>
      <c r="F36" s="8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50"/>
      <c r="B37" s="50"/>
      <c r="C37" s="94"/>
      <c r="D37" s="95"/>
      <c r="E37" s="95"/>
      <c r="F37" s="5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50"/>
      <c r="B38" s="50"/>
      <c r="C38" s="94"/>
      <c r="D38" s="95"/>
      <c r="E38" s="95"/>
      <c r="F38" s="5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50"/>
      <c r="B39" s="50"/>
      <c r="C39" s="94"/>
      <c r="D39" s="95"/>
      <c r="E39" s="95"/>
      <c r="F39" s="5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50"/>
      <c r="B40" s="50"/>
      <c r="C40" s="94"/>
      <c r="D40" s="95"/>
      <c r="E40" s="95"/>
      <c r="F40" s="5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50"/>
      <c r="B41" s="50"/>
      <c r="C41" s="94"/>
      <c r="D41" s="95"/>
      <c r="E41" s="95"/>
      <c r="F41" s="5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50"/>
      <c r="B42" s="50"/>
      <c r="C42" s="94"/>
      <c r="D42" s="95"/>
      <c r="E42" s="95"/>
      <c r="F42" s="5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50"/>
      <c r="B43" s="50"/>
      <c r="C43" s="94"/>
      <c r="D43" s="95"/>
      <c r="E43" s="95"/>
      <c r="F43" s="5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50"/>
      <c r="B44" s="50"/>
      <c r="C44" s="94"/>
      <c r="D44" s="95"/>
      <c r="E44" s="95"/>
      <c r="F44" s="5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50"/>
      <c r="B45" s="50"/>
      <c r="C45" s="94"/>
      <c r="D45" s="95"/>
      <c r="E45" s="95"/>
      <c r="F45" s="5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50"/>
      <c r="B46" s="50"/>
      <c r="C46" s="94"/>
      <c r="D46" s="95"/>
      <c r="E46" s="95"/>
      <c r="F46" s="5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50"/>
      <c r="B47" s="50"/>
      <c r="C47" s="94"/>
      <c r="D47" s="95"/>
      <c r="E47" s="95"/>
      <c r="F47" s="5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50"/>
      <c r="B48" s="50"/>
      <c r="C48" s="94"/>
      <c r="D48" s="95"/>
      <c r="E48" s="95"/>
      <c r="F48" s="5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50"/>
      <c r="B49" s="50"/>
      <c r="C49" s="94"/>
      <c r="D49" s="95"/>
      <c r="E49" s="95"/>
      <c r="F49" s="5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50"/>
      <c r="B50" s="50"/>
      <c r="C50" s="94"/>
      <c r="D50" s="95"/>
      <c r="E50" s="95"/>
      <c r="F50" s="5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50"/>
      <c r="B51" s="50"/>
      <c r="C51" s="94"/>
      <c r="D51" s="95"/>
      <c r="E51" s="95"/>
      <c r="F51" s="5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50"/>
      <c r="B52" s="50"/>
      <c r="C52" s="94"/>
      <c r="D52" s="95"/>
      <c r="E52" s="95"/>
      <c r="F52" s="5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50"/>
      <c r="B53" s="50"/>
      <c r="C53" s="94"/>
      <c r="D53" s="95"/>
      <c r="E53" s="95"/>
      <c r="F53" s="5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50"/>
      <c r="B54" s="50"/>
      <c r="C54" s="94"/>
      <c r="D54" s="95"/>
      <c r="E54" s="95"/>
      <c r="F54" s="5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50"/>
      <c r="B55" s="50"/>
      <c r="C55" s="94"/>
      <c r="D55" s="95"/>
      <c r="E55" s="95"/>
      <c r="F55" s="5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50"/>
      <c r="B56" s="50"/>
      <c r="C56" s="94"/>
      <c r="D56" s="95"/>
      <c r="E56" s="95"/>
      <c r="F56" s="5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50"/>
      <c r="B57" s="50"/>
      <c r="C57" s="94"/>
      <c r="D57" s="95"/>
      <c r="E57" s="95"/>
      <c r="F57" s="5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50"/>
      <c r="B58" s="50"/>
      <c r="C58" s="94"/>
      <c r="D58" s="95"/>
      <c r="E58" s="95"/>
      <c r="F58" s="5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50"/>
      <c r="B59" s="50"/>
      <c r="C59" s="94"/>
      <c r="D59" s="95"/>
      <c r="E59" s="95"/>
      <c r="F59" s="5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50"/>
      <c r="B60" s="50"/>
      <c r="C60" s="94"/>
      <c r="D60" s="95"/>
      <c r="E60" s="95"/>
      <c r="F60" s="5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50"/>
      <c r="B61" s="50"/>
      <c r="C61" s="94"/>
      <c r="D61" s="95"/>
      <c r="E61" s="95"/>
      <c r="F61" s="5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50"/>
      <c r="B62" s="50"/>
      <c r="C62" s="94"/>
      <c r="D62" s="95"/>
      <c r="E62" s="95"/>
      <c r="F62" s="5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50"/>
      <c r="B63" s="50"/>
      <c r="C63" s="94"/>
      <c r="D63" s="95"/>
      <c r="E63" s="95"/>
      <c r="F63" s="5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50"/>
      <c r="B64" s="50"/>
      <c r="C64" s="94"/>
      <c r="D64" s="95"/>
      <c r="E64" s="95"/>
      <c r="F64" s="5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50"/>
      <c r="B65" s="50"/>
      <c r="C65" s="94"/>
      <c r="D65" s="95"/>
      <c r="E65" s="95"/>
      <c r="F65" s="5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50"/>
      <c r="B66" s="50"/>
      <c r="C66" s="94"/>
      <c r="D66" s="95"/>
      <c r="E66" s="95"/>
      <c r="F66" s="5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50"/>
      <c r="B67" s="50"/>
      <c r="C67" s="94"/>
      <c r="D67" s="95"/>
      <c r="E67" s="95"/>
      <c r="F67" s="5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50"/>
      <c r="B68" s="50"/>
      <c r="C68" s="94"/>
      <c r="D68" s="95"/>
      <c r="E68" s="95"/>
      <c r="F68" s="5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50"/>
      <c r="B69" s="50"/>
      <c r="C69" s="94"/>
      <c r="D69" s="95"/>
      <c r="E69" s="95"/>
      <c r="F69" s="5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50"/>
      <c r="B70" s="50"/>
      <c r="C70" s="94"/>
      <c r="D70" s="95"/>
      <c r="E70" s="95"/>
      <c r="F70" s="5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50"/>
      <c r="B71" s="50"/>
      <c r="C71" s="94"/>
      <c r="D71" s="95"/>
      <c r="E71" s="95"/>
      <c r="F71" s="5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50"/>
      <c r="B72" s="50"/>
      <c r="C72" s="94"/>
      <c r="D72" s="95"/>
      <c r="E72" s="95"/>
      <c r="F72" s="5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50"/>
      <c r="B73" s="50"/>
      <c r="C73" s="94"/>
      <c r="D73" s="95"/>
      <c r="E73" s="95"/>
      <c r="F73" s="5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50"/>
      <c r="B74" s="50"/>
      <c r="C74" s="94"/>
      <c r="D74" s="95"/>
      <c r="E74" s="95"/>
      <c r="F74" s="5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50"/>
      <c r="B75" s="50"/>
      <c r="C75" s="94"/>
      <c r="D75" s="95"/>
      <c r="E75" s="95"/>
      <c r="F75" s="5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50"/>
      <c r="B76" s="50"/>
      <c r="C76" s="94"/>
      <c r="D76" s="95"/>
      <c r="E76" s="95"/>
      <c r="F76" s="5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50"/>
      <c r="B77" s="50"/>
      <c r="C77" s="94"/>
      <c r="D77" s="95"/>
      <c r="E77" s="95"/>
      <c r="F77" s="5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50"/>
      <c r="B78" s="50"/>
      <c r="C78" s="94"/>
      <c r="D78" s="95"/>
      <c r="E78" s="95"/>
      <c r="F78" s="5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50"/>
      <c r="B79" s="50"/>
      <c r="C79" s="94"/>
      <c r="D79" s="95"/>
      <c r="E79" s="95"/>
      <c r="F79" s="5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50"/>
      <c r="B80" s="50"/>
      <c r="C80" s="94"/>
      <c r="D80" s="95"/>
      <c r="E80" s="95"/>
      <c r="F80" s="5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50"/>
      <c r="B81" s="50"/>
      <c r="C81" s="94"/>
      <c r="D81" s="95"/>
      <c r="E81" s="95"/>
      <c r="F81" s="5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50"/>
      <c r="B82" s="50"/>
      <c r="C82" s="94"/>
      <c r="D82" s="95"/>
      <c r="E82" s="95"/>
      <c r="F82" s="5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50"/>
      <c r="B83" s="50"/>
      <c r="C83" s="94"/>
      <c r="D83" s="95"/>
      <c r="E83" s="95"/>
      <c r="F83" s="5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50"/>
      <c r="B84" s="50"/>
      <c r="C84" s="94"/>
      <c r="D84" s="95"/>
      <c r="E84" s="95"/>
      <c r="F84" s="5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50"/>
      <c r="B85" s="50"/>
      <c r="C85" s="94"/>
      <c r="D85" s="95"/>
      <c r="E85" s="95"/>
      <c r="F85" s="5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50"/>
      <c r="B86" s="50"/>
      <c r="C86" s="94"/>
      <c r="D86" s="95"/>
      <c r="E86" s="95"/>
      <c r="F86" s="5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50"/>
      <c r="B87" s="50"/>
      <c r="C87" s="94"/>
      <c r="D87" s="95"/>
      <c r="E87" s="95"/>
      <c r="F87" s="5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50"/>
      <c r="B88" s="50"/>
      <c r="C88" s="94"/>
      <c r="D88" s="95"/>
      <c r="E88" s="95"/>
      <c r="F88" s="5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50"/>
      <c r="B89" s="50"/>
      <c r="C89" s="94"/>
      <c r="D89" s="95"/>
      <c r="E89" s="95"/>
      <c r="F89" s="5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50"/>
      <c r="B90" s="50"/>
      <c r="C90" s="94"/>
      <c r="D90" s="95"/>
      <c r="E90" s="95"/>
      <c r="F90" s="5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50"/>
      <c r="B91" s="50"/>
      <c r="C91" s="94"/>
      <c r="D91" s="95"/>
      <c r="E91" s="95"/>
      <c r="F91" s="5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50"/>
      <c r="B92" s="50"/>
      <c r="C92" s="94"/>
      <c r="D92" s="95"/>
      <c r="E92" s="95"/>
      <c r="F92" s="5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50"/>
      <c r="B93" s="50"/>
      <c r="C93" s="94"/>
      <c r="D93" s="95"/>
      <c r="E93" s="95"/>
      <c r="F93" s="5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50"/>
      <c r="B94" s="50"/>
      <c r="C94" s="94"/>
      <c r="D94" s="95"/>
      <c r="E94" s="95"/>
      <c r="F94" s="5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50"/>
      <c r="B95" s="50"/>
      <c r="C95" s="94"/>
      <c r="D95" s="95"/>
      <c r="E95" s="95"/>
      <c r="F95" s="5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50"/>
      <c r="B96" s="50"/>
      <c r="C96" s="94"/>
      <c r="D96" s="95"/>
      <c r="E96" s="95"/>
      <c r="F96" s="5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50"/>
      <c r="B97" s="50"/>
      <c r="C97" s="94"/>
      <c r="D97" s="95"/>
      <c r="E97" s="95"/>
      <c r="F97" s="5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50"/>
      <c r="B98" s="50"/>
      <c r="C98" s="94"/>
      <c r="D98" s="95"/>
      <c r="E98" s="95"/>
      <c r="F98" s="5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50"/>
      <c r="B99" s="50"/>
      <c r="C99" s="94"/>
      <c r="D99" s="95"/>
      <c r="E99" s="95"/>
      <c r="F99" s="5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50"/>
      <c r="B100" s="50"/>
      <c r="C100" s="94"/>
      <c r="D100" s="95"/>
      <c r="E100" s="95"/>
      <c r="F100" s="5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50"/>
      <c r="B101" s="50"/>
      <c r="C101" s="94"/>
      <c r="D101" s="95"/>
      <c r="E101" s="95"/>
      <c r="F101" s="5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50"/>
      <c r="B102" s="50"/>
      <c r="C102" s="94"/>
      <c r="D102" s="95"/>
      <c r="E102" s="95"/>
      <c r="F102" s="5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50"/>
      <c r="B103" s="50"/>
      <c r="C103" s="94"/>
      <c r="D103" s="95"/>
      <c r="E103" s="95"/>
      <c r="F103" s="5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50"/>
      <c r="B104" s="50"/>
      <c r="C104" s="94"/>
      <c r="D104" s="95"/>
      <c r="E104" s="95"/>
      <c r="F104" s="5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50"/>
      <c r="B105" s="50"/>
      <c r="C105" s="94"/>
      <c r="D105" s="95"/>
      <c r="E105" s="95"/>
      <c r="F105" s="5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50"/>
      <c r="B106" s="50"/>
      <c r="C106" s="94"/>
      <c r="D106" s="95"/>
      <c r="E106" s="95"/>
      <c r="F106" s="5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50"/>
      <c r="B107" s="50"/>
      <c r="C107" s="94"/>
      <c r="D107" s="95"/>
      <c r="E107" s="95"/>
      <c r="F107" s="5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50"/>
      <c r="B108" s="50"/>
      <c r="C108" s="94"/>
      <c r="D108" s="95"/>
      <c r="E108" s="95"/>
      <c r="F108" s="5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50"/>
      <c r="B109" s="50"/>
      <c r="C109" s="94"/>
      <c r="D109" s="95"/>
      <c r="E109" s="95"/>
      <c r="F109" s="5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50"/>
      <c r="B110" s="50"/>
      <c r="C110" s="94"/>
      <c r="D110" s="95"/>
      <c r="E110" s="95"/>
      <c r="F110" s="5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50"/>
      <c r="B111" s="50"/>
      <c r="C111" s="94"/>
      <c r="D111" s="95"/>
      <c r="E111" s="95"/>
      <c r="F111" s="5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50"/>
      <c r="B112" s="50"/>
      <c r="C112" s="94"/>
      <c r="D112" s="95"/>
      <c r="E112" s="95"/>
      <c r="F112" s="5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50"/>
      <c r="B113" s="50"/>
      <c r="C113" s="94"/>
      <c r="D113" s="95"/>
      <c r="E113" s="95"/>
      <c r="F113" s="5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50"/>
      <c r="B114" s="50"/>
      <c r="C114" s="94"/>
      <c r="D114" s="95"/>
      <c r="E114" s="95"/>
      <c r="F114" s="5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50"/>
      <c r="B115" s="50"/>
      <c r="C115" s="94"/>
      <c r="D115" s="95"/>
      <c r="E115" s="95"/>
      <c r="F115" s="5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50"/>
      <c r="B116" s="50"/>
      <c r="C116" s="94"/>
      <c r="D116" s="95"/>
      <c r="E116" s="95"/>
      <c r="F116" s="5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50"/>
      <c r="B117" s="50"/>
      <c r="C117" s="94"/>
      <c r="D117" s="95"/>
      <c r="E117" s="95"/>
      <c r="F117" s="5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50"/>
      <c r="B118" s="50"/>
      <c r="C118" s="94"/>
      <c r="D118" s="95"/>
      <c r="E118" s="95"/>
      <c r="F118" s="5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50"/>
      <c r="B119" s="50"/>
      <c r="C119" s="94"/>
      <c r="D119" s="95"/>
      <c r="E119" s="95"/>
      <c r="F119" s="5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50"/>
      <c r="B120" s="50"/>
      <c r="C120" s="94"/>
      <c r="D120" s="95"/>
      <c r="E120" s="95"/>
      <c r="F120" s="5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50"/>
      <c r="B121" s="50"/>
      <c r="C121" s="94"/>
      <c r="D121" s="95"/>
      <c r="E121" s="95"/>
      <c r="F121" s="5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50"/>
      <c r="B122" s="50"/>
      <c r="C122" s="94"/>
      <c r="D122" s="95"/>
      <c r="E122" s="95"/>
      <c r="F122" s="5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50"/>
      <c r="B123" s="50"/>
      <c r="C123" s="94"/>
      <c r="D123" s="95"/>
      <c r="E123" s="95"/>
      <c r="F123" s="5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50"/>
      <c r="B124" s="50"/>
      <c r="C124" s="94"/>
      <c r="D124" s="95"/>
      <c r="E124" s="95"/>
      <c r="F124" s="5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50"/>
      <c r="B125" s="50"/>
      <c r="C125" s="94"/>
      <c r="D125" s="95"/>
      <c r="E125" s="95"/>
      <c r="F125" s="5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50"/>
      <c r="B126" s="50"/>
      <c r="C126" s="94"/>
      <c r="D126" s="95"/>
      <c r="E126" s="95"/>
      <c r="F126" s="5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50"/>
      <c r="B127" s="50"/>
      <c r="C127" s="94"/>
      <c r="D127" s="95"/>
      <c r="E127" s="95"/>
      <c r="F127" s="5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50"/>
      <c r="B128" s="50"/>
      <c r="C128" s="94"/>
      <c r="D128" s="95"/>
      <c r="E128" s="95"/>
      <c r="F128" s="5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50"/>
      <c r="B129" s="50"/>
      <c r="C129" s="94"/>
      <c r="D129" s="95"/>
      <c r="E129" s="95"/>
      <c r="F129" s="5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50"/>
      <c r="B130" s="50"/>
      <c r="C130" s="94"/>
      <c r="D130" s="95"/>
      <c r="E130" s="95"/>
      <c r="F130" s="5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50"/>
      <c r="B131" s="50"/>
      <c r="C131" s="94"/>
      <c r="D131" s="95"/>
      <c r="E131" s="95"/>
      <c r="F131" s="5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50"/>
      <c r="B132" s="50"/>
      <c r="C132" s="94"/>
      <c r="D132" s="95"/>
      <c r="E132" s="95"/>
      <c r="F132" s="5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50"/>
      <c r="B133" s="50"/>
      <c r="C133" s="94"/>
      <c r="D133" s="95"/>
      <c r="E133" s="95"/>
      <c r="F133" s="5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50"/>
      <c r="B134" s="50"/>
      <c r="C134" s="94"/>
      <c r="D134" s="95"/>
      <c r="E134" s="95"/>
      <c r="F134" s="5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50"/>
      <c r="B135" s="50"/>
      <c r="C135" s="94"/>
      <c r="D135" s="95"/>
      <c r="E135" s="95"/>
      <c r="F135" s="5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50"/>
      <c r="B136" s="50"/>
      <c r="C136" s="94"/>
      <c r="D136" s="95"/>
      <c r="E136" s="95"/>
      <c r="F136" s="5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50"/>
      <c r="B137" s="50"/>
      <c r="C137" s="94"/>
      <c r="D137" s="95"/>
      <c r="E137" s="95"/>
      <c r="F137" s="5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50"/>
      <c r="B138" s="50"/>
      <c r="C138" s="94"/>
      <c r="D138" s="95"/>
      <c r="E138" s="95"/>
      <c r="F138" s="5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50"/>
      <c r="B139" s="50"/>
      <c r="C139" s="94"/>
      <c r="D139" s="95"/>
      <c r="E139" s="95"/>
      <c r="F139" s="5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50"/>
      <c r="B140" s="50"/>
      <c r="C140" s="94"/>
      <c r="D140" s="95"/>
      <c r="E140" s="95"/>
      <c r="F140" s="5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50"/>
      <c r="B141" s="50"/>
      <c r="C141" s="94"/>
      <c r="D141" s="95"/>
      <c r="E141" s="95"/>
      <c r="F141" s="5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50"/>
      <c r="B142" s="50"/>
      <c r="C142" s="94"/>
      <c r="D142" s="95"/>
      <c r="E142" s="95"/>
      <c r="F142" s="5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50"/>
      <c r="B143" s="50"/>
      <c r="C143" s="94"/>
      <c r="D143" s="95"/>
      <c r="E143" s="95"/>
      <c r="F143" s="5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50"/>
      <c r="B144" s="50"/>
      <c r="C144" s="94"/>
      <c r="D144" s="95"/>
      <c r="E144" s="95"/>
      <c r="F144" s="5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50"/>
      <c r="B145" s="50"/>
      <c r="C145" s="94"/>
      <c r="D145" s="95"/>
      <c r="E145" s="95"/>
      <c r="F145" s="5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50"/>
      <c r="B146" s="50"/>
      <c r="C146" s="94"/>
      <c r="D146" s="95"/>
      <c r="E146" s="95"/>
      <c r="F146" s="5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50"/>
      <c r="B147" s="50"/>
      <c r="C147" s="94"/>
      <c r="D147" s="95"/>
      <c r="E147" s="95"/>
      <c r="F147" s="5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50"/>
      <c r="B148" s="50"/>
      <c r="C148" s="94"/>
      <c r="D148" s="95"/>
      <c r="E148" s="95"/>
      <c r="F148" s="5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50"/>
      <c r="B149" s="50"/>
      <c r="C149" s="94"/>
      <c r="D149" s="95"/>
      <c r="E149" s="95"/>
      <c r="F149" s="5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50"/>
      <c r="B150" s="50"/>
      <c r="C150" s="94"/>
      <c r="D150" s="95"/>
      <c r="E150" s="95"/>
      <c r="F150" s="5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50"/>
      <c r="B151" s="50"/>
      <c r="C151" s="94"/>
      <c r="D151" s="95"/>
      <c r="E151" s="95"/>
      <c r="F151" s="5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50"/>
      <c r="B152" s="50"/>
      <c r="C152" s="94"/>
      <c r="D152" s="95"/>
      <c r="E152" s="95"/>
      <c r="F152" s="5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50"/>
      <c r="B153" s="50"/>
      <c r="C153" s="94"/>
      <c r="D153" s="95"/>
      <c r="E153" s="95"/>
      <c r="F153" s="5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50"/>
      <c r="B154" s="50"/>
      <c r="C154" s="94"/>
      <c r="D154" s="95"/>
      <c r="E154" s="95"/>
      <c r="F154" s="5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50"/>
      <c r="B155" s="50"/>
      <c r="C155" s="94"/>
      <c r="D155" s="95"/>
      <c r="E155" s="95"/>
      <c r="F155" s="5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50"/>
      <c r="B156" s="50"/>
      <c r="C156" s="94"/>
      <c r="D156" s="95"/>
      <c r="E156" s="95"/>
      <c r="F156" s="5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50"/>
      <c r="B157" s="50"/>
      <c r="C157" s="94"/>
      <c r="D157" s="95"/>
      <c r="E157" s="95"/>
      <c r="F157" s="5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50"/>
      <c r="B158" s="50"/>
      <c r="C158" s="94"/>
      <c r="D158" s="95"/>
      <c r="E158" s="95"/>
      <c r="F158" s="5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50"/>
      <c r="B159" s="50"/>
      <c r="C159" s="94"/>
      <c r="D159" s="95"/>
      <c r="E159" s="95"/>
      <c r="F159" s="5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50"/>
      <c r="B160" s="50"/>
      <c r="C160" s="94"/>
      <c r="D160" s="95"/>
      <c r="E160" s="95"/>
      <c r="F160" s="5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50"/>
      <c r="B161" s="50"/>
      <c r="C161" s="94"/>
      <c r="D161" s="95"/>
      <c r="E161" s="95"/>
      <c r="F161" s="5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50"/>
      <c r="B162" s="50"/>
      <c r="C162" s="94"/>
      <c r="D162" s="95"/>
      <c r="E162" s="95"/>
      <c r="F162" s="5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50"/>
      <c r="B163" s="50"/>
      <c r="C163" s="94"/>
      <c r="D163" s="95"/>
      <c r="E163" s="95"/>
      <c r="F163" s="5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50"/>
      <c r="B164" s="50"/>
      <c r="C164" s="94"/>
      <c r="D164" s="95"/>
      <c r="E164" s="95"/>
      <c r="F164" s="5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50"/>
      <c r="B165" s="50"/>
      <c r="C165" s="94"/>
      <c r="D165" s="95"/>
      <c r="E165" s="95"/>
      <c r="F165" s="5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50"/>
      <c r="B166" s="50"/>
      <c r="C166" s="94"/>
      <c r="D166" s="95"/>
      <c r="E166" s="95"/>
      <c r="F166" s="5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50"/>
      <c r="B167" s="50"/>
      <c r="C167" s="94"/>
      <c r="D167" s="95"/>
      <c r="E167" s="95"/>
      <c r="F167" s="5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50"/>
      <c r="B168" s="50"/>
      <c r="C168" s="94"/>
      <c r="D168" s="95"/>
      <c r="E168" s="95"/>
      <c r="F168" s="5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50"/>
      <c r="B169" s="50"/>
      <c r="C169" s="94"/>
      <c r="D169" s="95"/>
      <c r="E169" s="95"/>
      <c r="F169" s="5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50"/>
      <c r="B170" s="50"/>
      <c r="C170" s="94"/>
      <c r="D170" s="95"/>
      <c r="E170" s="95"/>
      <c r="F170" s="5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50"/>
      <c r="B171" s="50"/>
      <c r="C171" s="94"/>
      <c r="D171" s="95"/>
      <c r="E171" s="95"/>
      <c r="F171" s="5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50"/>
      <c r="B172" s="50"/>
      <c r="C172" s="94"/>
      <c r="D172" s="95"/>
      <c r="E172" s="95"/>
      <c r="F172" s="5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50"/>
      <c r="B173" s="50"/>
      <c r="C173" s="94"/>
      <c r="D173" s="95"/>
      <c r="E173" s="95"/>
      <c r="F173" s="5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50"/>
      <c r="B174" s="50"/>
      <c r="C174" s="94"/>
      <c r="D174" s="95"/>
      <c r="E174" s="95"/>
      <c r="F174" s="5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50"/>
      <c r="B175" s="50"/>
      <c r="C175" s="94"/>
      <c r="D175" s="95"/>
      <c r="E175" s="95"/>
      <c r="F175" s="5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50"/>
      <c r="B176" s="50"/>
      <c r="C176" s="94"/>
      <c r="D176" s="95"/>
      <c r="E176" s="95"/>
      <c r="F176" s="5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50"/>
      <c r="B177" s="50"/>
      <c r="C177" s="94"/>
      <c r="D177" s="95"/>
      <c r="E177" s="95"/>
      <c r="F177" s="5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50"/>
      <c r="B178" s="50"/>
      <c r="C178" s="94"/>
      <c r="D178" s="95"/>
      <c r="E178" s="95"/>
      <c r="F178" s="5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50"/>
      <c r="B179" s="50"/>
      <c r="C179" s="94"/>
      <c r="D179" s="95"/>
      <c r="E179" s="95"/>
      <c r="F179" s="5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50"/>
      <c r="B180" s="50"/>
      <c r="C180" s="94"/>
      <c r="D180" s="95"/>
      <c r="E180" s="95"/>
      <c r="F180" s="5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50"/>
      <c r="B181" s="50"/>
      <c r="C181" s="94"/>
      <c r="D181" s="95"/>
      <c r="E181" s="95"/>
      <c r="F181" s="5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50"/>
      <c r="B182" s="50"/>
      <c r="C182" s="94"/>
      <c r="D182" s="95"/>
      <c r="E182" s="95"/>
      <c r="F182" s="5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50"/>
      <c r="B183" s="50"/>
      <c r="C183" s="94"/>
      <c r="D183" s="95"/>
      <c r="E183" s="95"/>
      <c r="F183" s="5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50"/>
      <c r="B184" s="50"/>
      <c r="C184" s="94"/>
      <c r="D184" s="95"/>
      <c r="E184" s="95"/>
      <c r="F184" s="5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50"/>
      <c r="B185" s="50"/>
      <c r="C185" s="94"/>
      <c r="D185" s="95"/>
      <c r="E185" s="95"/>
      <c r="F185" s="5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50"/>
      <c r="B186" s="50"/>
      <c r="C186" s="94"/>
      <c r="D186" s="95"/>
      <c r="E186" s="95"/>
      <c r="F186" s="5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50"/>
      <c r="B187" s="50"/>
      <c r="C187" s="94"/>
      <c r="D187" s="95"/>
      <c r="E187" s="95"/>
      <c r="F187" s="5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50"/>
      <c r="B188" s="50"/>
      <c r="C188" s="94"/>
      <c r="D188" s="95"/>
      <c r="E188" s="95"/>
      <c r="F188" s="5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50"/>
      <c r="B189" s="50"/>
      <c r="C189" s="94"/>
      <c r="D189" s="95"/>
      <c r="E189" s="95"/>
      <c r="F189" s="5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50"/>
      <c r="B190" s="50"/>
      <c r="C190" s="94"/>
      <c r="D190" s="95"/>
      <c r="E190" s="95"/>
      <c r="F190" s="5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50"/>
      <c r="B191" s="50"/>
      <c r="C191" s="94"/>
      <c r="D191" s="95"/>
      <c r="E191" s="95"/>
      <c r="F191" s="5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50"/>
      <c r="B192" s="50"/>
      <c r="C192" s="94"/>
      <c r="D192" s="95"/>
      <c r="E192" s="95"/>
      <c r="F192" s="5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50"/>
      <c r="B193" s="50"/>
      <c r="C193" s="94"/>
      <c r="D193" s="95"/>
      <c r="E193" s="95"/>
      <c r="F193" s="5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50"/>
      <c r="B194" s="50"/>
      <c r="C194" s="94"/>
      <c r="D194" s="95"/>
      <c r="E194" s="95"/>
      <c r="F194" s="5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50"/>
      <c r="B195" s="50"/>
      <c r="C195" s="94"/>
      <c r="D195" s="95"/>
      <c r="E195" s="95"/>
      <c r="F195" s="5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50"/>
      <c r="B196" s="50"/>
      <c r="C196" s="94"/>
      <c r="D196" s="95"/>
      <c r="E196" s="95"/>
      <c r="F196" s="5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50"/>
      <c r="B197" s="50"/>
      <c r="C197" s="94"/>
      <c r="D197" s="95"/>
      <c r="E197" s="95"/>
      <c r="F197" s="5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50"/>
      <c r="B198" s="50"/>
      <c r="C198" s="94"/>
      <c r="D198" s="95"/>
      <c r="E198" s="95"/>
      <c r="F198" s="5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50"/>
      <c r="B199" s="50"/>
      <c r="C199" s="94"/>
      <c r="D199" s="95"/>
      <c r="E199" s="95"/>
      <c r="F199" s="5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50"/>
      <c r="B200" s="50"/>
      <c r="C200" s="94"/>
      <c r="D200" s="95"/>
      <c r="E200" s="95"/>
      <c r="F200" s="5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50"/>
      <c r="B201" s="50"/>
      <c r="C201" s="94"/>
      <c r="D201" s="95"/>
      <c r="E201" s="95"/>
      <c r="F201" s="5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50"/>
      <c r="B202" s="50"/>
      <c r="C202" s="94"/>
      <c r="D202" s="95"/>
      <c r="E202" s="95"/>
      <c r="F202" s="5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50"/>
      <c r="B203" s="50"/>
      <c r="C203" s="94"/>
      <c r="D203" s="95"/>
      <c r="E203" s="95"/>
      <c r="F203" s="5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50"/>
      <c r="B204" s="50"/>
      <c r="C204" s="94"/>
      <c r="D204" s="95"/>
      <c r="E204" s="95"/>
      <c r="F204" s="5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50"/>
      <c r="B205" s="50"/>
      <c r="C205" s="94"/>
      <c r="D205" s="95"/>
      <c r="E205" s="95"/>
      <c r="F205" s="5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50"/>
      <c r="B206" s="50"/>
      <c r="C206" s="94"/>
      <c r="D206" s="95"/>
      <c r="E206" s="95"/>
      <c r="F206" s="5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50"/>
      <c r="B207" s="50"/>
      <c r="C207" s="94"/>
      <c r="D207" s="95"/>
      <c r="E207" s="95"/>
      <c r="F207" s="5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50"/>
      <c r="B208" s="50"/>
      <c r="C208" s="94"/>
      <c r="D208" s="95"/>
      <c r="E208" s="95"/>
      <c r="F208" s="5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50"/>
      <c r="B209" s="50"/>
      <c r="C209" s="94"/>
      <c r="D209" s="95"/>
      <c r="E209" s="95"/>
      <c r="F209" s="5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50"/>
      <c r="B210" s="50"/>
      <c r="C210" s="94"/>
      <c r="D210" s="95"/>
      <c r="E210" s="95"/>
      <c r="F210" s="5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50"/>
      <c r="B211" s="50"/>
      <c r="C211" s="94"/>
      <c r="D211" s="95"/>
      <c r="E211" s="95"/>
      <c r="F211" s="5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50"/>
      <c r="B212" s="50"/>
      <c r="C212" s="94"/>
      <c r="D212" s="95"/>
      <c r="E212" s="95"/>
      <c r="F212" s="5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50"/>
      <c r="B213" s="50"/>
      <c r="C213" s="94"/>
      <c r="D213" s="95"/>
      <c r="E213" s="95"/>
      <c r="F213" s="5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50"/>
      <c r="B214" s="50"/>
      <c r="C214" s="94"/>
      <c r="D214" s="95"/>
      <c r="E214" s="95"/>
      <c r="F214" s="5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50"/>
      <c r="B215" s="50"/>
      <c r="C215" s="94"/>
      <c r="D215" s="95"/>
      <c r="E215" s="95"/>
      <c r="F215" s="5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50"/>
      <c r="B216" s="50"/>
      <c r="C216" s="94"/>
      <c r="D216" s="95"/>
      <c r="E216" s="95"/>
      <c r="F216" s="5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50"/>
      <c r="B217" s="50"/>
      <c r="C217" s="94"/>
      <c r="D217" s="95"/>
      <c r="E217" s="95"/>
      <c r="F217" s="5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50"/>
      <c r="B218" s="50"/>
      <c r="C218" s="94"/>
      <c r="D218" s="95"/>
      <c r="E218" s="95"/>
      <c r="F218" s="5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50"/>
      <c r="B219" s="50"/>
      <c r="C219" s="94"/>
      <c r="D219" s="95"/>
      <c r="E219" s="95"/>
      <c r="F219" s="5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50"/>
      <c r="B220" s="50"/>
      <c r="C220" s="94"/>
      <c r="D220" s="95"/>
      <c r="E220" s="95"/>
      <c r="F220" s="5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50"/>
      <c r="B221" s="50"/>
      <c r="C221" s="94"/>
      <c r="D221" s="95"/>
      <c r="E221" s="95"/>
      <c r="F221" s="5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50"/>
      <c r="B222" s="50"/>
      <c r="C222" s="94"/>
      <c r="D222" s="95"/>
      <c r="E222" s="95"/>
      <c r="F222" s="5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50"/>
      <c r="B223" s="50"/>
      <c r="C223" s="94"/>
      <c r="D223" s="95"/>
      <c r="E223" s="95"/>
      <c r="F223" s="5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50"/>
      <c r="B224" s="50"/>
      <c r="C224" s="94"/>
      <c r="D224" s="95"/>
      <c r="E224" s="95"/>
      <c r="F224" s="5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50"/>
      <c r="B225" s="50"/>
      <c r="C225" s="94"/>
      <c r="D225" s="95"/>
      <c r="E225" s="95"/>
      <c r="F225" s="5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50"/>
      <c r="B226" s="50"/>
      <c r="C226" s="94"/>
      <c r="D226" s="95"/>
      <c r="E226" s="95"/>
      <c r="F226" s="5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50"/>
      <c r="B227" s="50"/>
      <c r="C227" s="94"/>
      <c r="D227" s="95"/>
      <c r="E227" s="95"/>
      <c r="F227" s="5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50"/>
      <c r="B228" s="50"/>
      <c r="C228" s="94"/>
      <c r="D228" s="95"/>
      <c r="E228" s="95"/>
      <c r="F228" s="5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50"/>
      <c r="B229" s="50"/>
      <c r="C229" s="94"/>
      <c r="D229" s="95"/>
      <c r="E229" s="95"/>
      <c r="F229" s="5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50"/>
      <c r="B230" s="50"/>
      <c r="C230" s="94"/>
      <c r="D230" s="95"/>
      <c r="E230" s="95"/>
      <c r="F230" s="5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50"/>
      <c r="B231" s="50"/>
      <c r="C231" s="94"/>
      <c r="D231" s="95"/>
      <c r="E231" s="95"/>
      <c r="F231" s="5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50"/>
      <c r="B232" s="50"/>
      <c r="C232" s="94"/>
      <c r="D232" s="95"/>
      <c r="E232" s="95"/>
      <c r="F232" s="50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50"/>
      <c r="B233" s="50"/>
      <c r="C233" s="94"/>
      <c r="D233" s="95"/>
      <c r="E233" s="95"/>
      <c r="F233" s="50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50"/>
      <c r="B234" s="50"/>
      <c r="C234" s="94"/>
      <c r="D234" s="95"/>
      <c r="E234" s="95"/>
      <c r="F234" s="50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50"/>
      <c r="B235" s="50"/>
      <c r="C235" s="94"/>
      <c r="D235" s="95"/>
      <c r="E235" s="95"/>
      <c r="F235" s="50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50"/>
      <c r="B236" s="50"/>
      <c r="C236" s="94"/>
      <c r="D236" s="95"/>
      <c r="E236" s="95"/>
      <c r="F236" s="50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5:F5"/>
    <mergeCell ref="G5:K5"/>
    <mergeCell ref="B33:D3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